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amenwerking\SCD_AGBFIN\CBS-Iv3\2015\90 Dordrecht (06 0505)\1e kwartaal\"/>
    </mc:Choice>
  </mc:AlternateContent>
  <bookViews>
    <workbookView xWindow="0" yWindow="0" windowWidth="25206" windowHeight="12171" tabRatio="913" activeTab="3"/>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Print_Area" localSheetId="1">'2.Adressering'!$A$1:$A$46</definedName>
    <definedName name="Print_Area" localSheetId="2">'3.Toelichting'!$A$1:$A$231</definedName>
    <definedName name="Print_Area" localSheetId="3">'4.Informatie'!$A$1:$J$38</definedName>
    <definedName name="Print_Area" localSheetId="4">'5.Verdelingsmatrix lasten'!$A$2:$AO$221</definedName>
    <definedName name="Print_Area" localSheetId="5">'6.Verdelingsmatrix baten'!$A$1:$AK$221</definedName>
    <definedName name="Print_Area" localSheetId="6">'7.Balansstanden'!$B$1:$I$89</definedName>
    <definedName name="Print_Area" localSheetId="7">'8.Akkoordverklaring'!$A$1:$C$37</definedName>
    <definedName name="Print_Titles" localSheetId="4">'5.Verdelingsmatrix lasten'!$1:$2</definedName>
    <definedName name="Print_Titles" localSheetId="5">'6.Verdelingsmatrix baten'!$1:$2</definedName>
    <definedName name="Z_3CCC5398_1193_4024_ABCD_59977630A5BF_.wvu.PrintArea" localSheetId="0" hidden="1">'1.Aanschrijfbrief'!$A$1:$B$29</definedName>
    <definedName name="Z_3CCC5398_1193_4024_ABCD_59977630A5BF_.wvu.PrintArea" localSheetId="1" hidden="1">'2.Adressering'!$A$1:$A$39</definedName>
    <definedName name="Z_3CCC5398_1193_4024_ABCD_59977630A5BF_.wvu.PrintArea" localSheetId="2" hidden="1">'3.Toelichting'!$A$1:$A$46</definedName>
    <definedName name="Z_3CCC5398_1193_4024_ABCD_59977630A5BF_.wvu.PrintArea" localSheetId="3" hidden="1">'4.Informatie'!$A$1:$J$38</definedName>
    <definedName name="Z_3CCC5398_1193_4024_ABCD_59977630A5BF_.wvu.PrintArea" localSheetId="4" hidden="1">'5.Verdelingsmatrix lasten'!$A$1:$AM$221</definedName>
    <definedName name="Z_3CCC5398_1193_4024_ABCD_59977630A5BF_.wvu.PrintArea" localSheetId="5" hidden="1">'6.Verdelingsmatrix baten'!$A$1:$AK$221</definedName>
    <definedName name="Z_3CCC5398_1193_4024_ABCD_59977630A5BF_.wvu.PrintArea" localSheetId="6" hidden="1">'7.Balansstanden'!$A$1:$I$54</definedName>
    <definedName name="Z_3CCC5398_1193_4024_ABCD_59977630A5BF_.wvu.PrintArea" localSheetId="7" hidden="1">'8.Akkoordverklaring'!$A$1:$C$37</definedName>
    <definedName name="Z_3CCC5398_1193_4024_ABCD_59977630A5BF_.wvu.Rows" localSheetId="4" hidden="1">'5.Verdelingsmatrix lasten'!$133:$219</definedName>
    <definedName name="Z_3CCC5398_1193_4024_ABCD_59977630A5BF_.wvu.Rows" localSheetId="5" hidden="1">'6.Verdelingsmatrix baten'!$133:$219</definedName>
    <definedName name="Z_3CCC5398_1193_4024_ABCD_59977630A5BF_.wvu.Rows" localSheetId="6" hidden="1">'7.Balansstanden'!$2:$89</definedName>
    <definedName name="Z_7ECC52A5_9F01_4F0F_BE2E_EC1362700A49_.wvu.PrintArea" localSheetId="0" hidden="1">'1.Aanschrijfbrief'!$A$1:$B$29</definedName>
    <definedName name="Z_7ECC52A5_9F01_4F0F_BE2E_EC1362700A49_.wvu.PrintArea" localSheetId="1" hidden="1">'2.Adressering'!$A$1:$A$39</definedName>
    <definedName name="Z_7ECC52A5_9F01_4F0F_BE2E_EC1362700A49_.wvu.PrintArea" localSheetId="2" hidden="1">'3.Toelichting'!$A$1:$A$46</definedName>
    <definedName name="Z_7ECC52A5_9F01_4F0F_BE2E_EC1362700A49_.wvu.PrintArea" localSheetId="3" hidden="1">'4.Informatie'!$A$1:$J$38</definedName>
    <definedName name="Z_7ECC52A5_9F01_4F0F_BE2E_EC1362700A49_.wvu.PrintArea" localSheetId="4" hidden="1">'5.Verdelingsmatrix lasten'!$A$1:$AM$221</definedName>
    <definedName name="Z_7ECC52A5_9F01_4F0F_BE2E_EC1362700A49_.wvu.PrintArea" localSheetId="5" hidden="1">'6.Verdelingsmatrix baten'!$A$1:$AK$221</definedName>
    <definedName name="Z_7ECC52A5_9F01_4F0F_BE2E_EC1362700A49_.wvu.PrintArea" localSheetId="6" hidden="1">'7.Balansstanden'!$A$1:$I$54</definedName>
    <definedName name="Z_7ECC52A5_9F01_4F0F_BE2E_EC1362700A49_.wvu.PrintArea" localSheetId="7" hidden="1">'8.Akkoordverklaring'!$A$1:$C$37</definedName>
    <definedName name="Z_7ECC52A5_9F01_4F0F_BE2E_EC1362700A49_.wvu.Rows" localSheetId="4" hidden="1">'5.Verdelingsmatrix lasten'!$133:$219</definedName>
    <definedName name="Z_7ECC52A5_9F01_4F0F_BE2E_EC1362700A49_.wvu.Rows" localSheetId="5" hidden="1">'6.Verdelingsmatrix baten'!$133:$219</definedName>
    <definedName name="Z_7ECC52A5_9F01_4F0F_BE2E_EC1362700A49_.wvu.Rows" localSheetId="6" hidden="1">'7.Balansstanden'!$2:$89</definedName>
  </definedNames>
  <calcPr calcId="152511"/>
  <customWorkbookViews>
    <customWorkbookView name="E. van Kampen - Persoonlijke weergave" guid="{7ECC52A5-9F01-4F0F-BE2E-EC1362700A49}" mergeInterval="0" personalView="1" maximized="1" windowWidth="1531" windowHeight="806" tabRatio="913" activeSheetId="1" showComments="commIndAndComment"/>
    <customWorkbookView name="pbek - Persoonlijke weergave" guid="{3CCC5398-1193-4024-ABCD-59977630A5BF}" mergeInterval="0" personalView="1" maximized="1" windowWidth="1639" windowHeight="862" tabRatio="913" activeSheetId="1" showComments="commIndAndComment"/>
  </customWorkbookViews>
</workbook>
</file>

<file path=xl/calcChain.xml><?xml version="1.0" encoding="utf-8"?>
<calcChain xmlns="http://schemas.openxmlformats.org/spreadsheetml/2006/main">
  <c r="AO137" i="5" l="1"/>
  <c r="AJ214" i="6"/>
  <c r="AJ203" i="6"/>
  <c r="AA164" i="6"/>
  <c r="H88" i="7"/>
  <c r="F88" i="7"/>
  <c r="Z214" i="5"/>
  <c r="AK214" i="5"/>
  <c r="AJ214" i="5"/>
  <c r="AI214" i="5"/>
  <c r="AH214" i="5"/>
  <c r="AF214" i="5"/>
  <c r="AE214" i="5"/>
  <c r="AC214" i="5"/>
  <c r="AB214" i="5"/>
  <c r="AA214" i="5"/>
  <c r="AL214" i="5"/>
  <c r="AG214" i="5"/>
  <c r="AD214" i="5"/>
  <c r="Y214" i="5"/>
  <c r="X214" i="5"/>
  <c r="W214" i="5"/>
  <c r="V214" i="5"/>
  <c r="U214" i="5"/>
  <c r="T214" i="5"/>
  <c r="S214" i="5"/>
  <c r="R214" i="5"/>
  <c r="Q214" i="5"/>
  <c r="P214" i="5"/>
  <c r="O214" i="5"/>
  <c r="N214" i="5"/>
  <c r="M214" i="5"/>
  <c r="L214" i="5"/>
  <c r="K214" i="5"/>
  <c r="J214" i="5"/>
  <c r="I214" i="5"/>
  <c r="H214" i="5"/>
  <c r="G214" i="5"/>
  <c r="F214" i="5"/>
  <c r="E214" i="5"/>
  <c r="D214" i="5"/>
  <c r="D37" i="6"/>
  <c r="C17" i="6"/>
  <c r="AK78" i="6"/>
  <c r="AM78" i="5"/>
  <c r="C82" i="5"/>
  <c r="C96" i="5"/>
  <c r="C105" i="5"/>
  <c r="C214" i="6"/>
  <c r="AK214" i="6" s="1"/>
  <c r="AK192" i="6"/>
  <c r="D203" i="5"/>
  <c r="AM185" i="5"/>
  <c r="C164" i="6"/>
  <c r="D164" i="5"/>
  <c r="C130" i="6"/>
  <c r="AM108" i="5"/>
  <c r="AC105" i="6"/>
  <c r="AL105" i="5"/>
  <c r="C82" i="6"/>
  <c r="AL60" i="5"/>
  <c r="AK16" i="6"/>
  <c r="H87" i="7"/>
  <c r="F87" i="7"/>
  <c r="F138" i="6"/>
  <c r="C186" i="6"/>
  <c r="E138" i="6"/>
  <c r="E11" i="6"/>
  <c r="E130" i="6"/>
  <c r="E214" i="6"/>
  <c r="E203" i="6"/>
  <c r="E186" i="6"/>
  <c r="E164" i="6"/>
  <c r="E105" i="6"/>
  <c r="E96" i="6"/>
  <c r="F82" i="6"/>
  <c r="E82" i="6"/>
  <c r="F60" i="6"/>
  <c r="F48" i="6"/>
  <c r="F29" i="6"/>
  <c r="F17" i="6"/>
  <c r="F37" i="6"/>
  <c r="E60" i="6"/>
  <c r="E48" i="6"/>
  <c r="E37" i="6"/>
  <c r="E29" i="6"/>
  <c r="E17" i="6"/>
  <c r="AE214" i="6"/>
  <c r="AI214" i="6"/>
  <c r="AH214" i="6"/>
  <c r="AG214" i="6"/>
  <c r="AF214" i="6"/>
  <c r="AD214" i="6"/>
  <c r="AC214" i="6"/>
  <c r="AB214" i="6"/>
  <c r="AA214" i="6"/>
  <c r="Z214" i="6"/>
  <c r="Y214" i="6"/>
  <c r="X214" i="6"/>
  <c r="W214" i="6"/>
  <c r="V214" i="6"/>
  <c r="U214" i="6"/>
  <c r="T214" i="6"/>
  <c r="S214" i="6"/>
  <c r="R214" i="6"/>
  <c r="Q214" i="6"/>
  <c r="P214" i="6"/>
  <c r="O214" i="6"/>
  <c r="O216" i="6" s="1"/>
  <c r="N214" i="6"/>
  <c r="M214" i="6"/>
  <c r="L214" i="6"/>
  <c r="K214" i="6"/>
  <c r="J214" i="6"/>
  <c r="I214" i="6"/>
  <c r="H214" i="6"/>
  <c r="G214" i="6"/>
  <c r="F214" i="6"/>
  <c r="D214" i="6"/>
  <c r="AK213" i="6"/>
  <c r="AK212" i="6"/>
  <c r="AK211" i="6"/>
  <c r="AK210" i="6"/>
  <c r="AK207" i="6"/>
  <c r="AK206" i="6"/>
  <c r="AK199" i="6"/>
  <c r="AK198" i="6"/>
  <c r="AJ186" i="6"/>
  <c r="AI186" i="6"/>
  <c r="AF186" i="6"/>
  <c r="AE186" i="6"/>
  <c r="AB186" i="6"/>
  <c r="AH186" i="6"/>
  <c r="AG186" i="6"/>
  <c r="AD186" i="6"/>
  <c r="AC186" i="6"/>
  <c r="AA186" i="6"/>
  <c r="Z186" i="6"/>
  <c r="Y186" i="6"/>
  <c r="X186" i="6"/>
  <c r="W186" i="6"/>
  <c r="V186" i="6"/>
  <c r="U186" i="6"/>
  <c r="T186" i="6"/>
  <c r="S186" i="6"/>
  <c r="R186" i="6"/>
  <c r="Q186" i="6"/>
  <c r="P186" i="6"/>
  <c r="O186" i="6"/>
  <c r="N186" i="6"/>
  <c r="M186" i="6"/>
  <c r="L186" i="6"/>
  <c r="K186" i="6"/>
  <c r="J186" i="6"/>
  <c r="I186" i="6"/>
  <c r="H186" i="6"/>
  <c r="G186" i="6"/>
  <c r="F186" i="6"/>
  <c r="D186" i="6"/>
  <c r="AK185" i="6"/>
  <c r="AK184" i="6"/>
  <c r="AK183" i="6"/>
  <c r="AK182" i="6"/>
  <c r="AK181" i="6"/>
  <c r="AK180" i="6"/>
  <c r="AK179" i="6"/>
  <c r="AK178" i="6"/>
  <c r="AK177" i="6"/>
  <c r="AK176" i="6"/>
  <c r="AK175" i="6"/>
  <c r="AK174" i="6"/>
  <c r="AK173" i="6"/>
  <c r="X164" i="6"/>
  <c r="N164" i="6"/>
  <c r="AK162" i="6"/>
  <c r="AK161" i="6"/>
  <c r="AK160" i="6"/>
  <c r="AK159" i="6"/>
  <c r="AK158" i="6"/>
  <c r="C214" i="5"/>
  <c r="AM207" i="5"/>
  <c r="AM206" i="5"/>
  <c r="AM213" i="5"/>
  <c r="AM212" i="5"/>
  <c r="AM211" i="5"/>
  <c r="AM210" i="5"/>
  <c r="AM202" i="5"/>
  <c r="AM201" i="5"/>
  <c r="AM200" i="5"/>
  <c r="AM199" i="5"/>
  <c r="AM198" i="5"/>
  <c r="AM197" i="5"/>
  <c r="AM196" i="5"/>
  <c r="AM195" i="5"/>
  <c r="AM194" i="5"/>
  <c r="AM193" i="5"/>
  <c r="AM192" i="5"/>
  <c r="AM191" i="5"/>
  <c r="AM190" i="5"/>
  <c r="AL186" i="5"/>
  <c r="AK186" i="5"/>
  <c r="AJ186" i="5"/>
  <c r="AI186" i="5"/>
  <c r="AH186" i="5"/>
  <c r="AG186" i="5"/>
  <c r="AF186" i="5"/>
  <c r="AE186" i="5"/>
  <c r="AD186" i="5"/>
  <c r="AC186" i="5"/>
  <c r="AB186" i="5"/>
  <c r="AA186" i="5"/>
  <c r="Z186" i="5"/>
  <c r="Y186" i="5"/>
  <c r="X186" i="5"/>
  <c r="W186" i="5"/>
  <c r="V186" i="5"/>
  <c r="U186" i="5"/>
  <c r="T186" i="5"/>
  <c r="S186" i="5"/>
  <c r="R186" i="5"/>
  <c r="Q186" i="5"/>
  <c r="P186" i="5"/>
  <c r="O186" i="5"/>
  <c r="N186" i="5"/>
  <c r="M186" i="5"/>
  <c r="L186" i="5"/>
  <c r="K186" i="5"/>
  <c r="J186" i="5"/>
  <c r="I186" i="5"/>
  <c r="H186" i="5"/>
  <c r="G186" i="5"/>
  <c r="F186" i="5"/>
  <c r="E186" i="5"/>
  <c r="D186" i="5"/>
  <c r="D216" i="5" s="1"/>
  <c r="C186" i="5"/>
  <c r="AM171" i="5"/>
  <c r="AM176" i="5"/>
  <c r="AM184" i="5"/>
  <c r="AM183" i="5"/>
  <c r="AM182" i="5"/>
  <c r="AM181" i="5"/>
  <c r="AM180" i="5"/>
  <c r="AM179" i="5"/>
  <c r="AM178" i="5"/>
  <c r="AM177" i="5"/>
  <c r="AM175" i="5"/>
  <c r="AM174" i="5"/>
  <c r="AM173" i="5"/>
  <c r="Y164" i="5"/>
  <c r="M164" i="5"/>
  <c r="C164" i="5"/>
  <c r="AM162" i="5"/>
  <c r="AM161" i="5"/>
  <c r="AM160" i="5"/>
  <c r="AM159" i="5"/>
  <c r="AM158" i="5"/>
  <c r="AM156" i="5"/>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D82" i="6"/>
  <c r="C60" i="6"/>
  <c r="C48" i="6"/>
  <c r="C37" i="6"/>
  <c r="C29" i="6"/>
  <c r="C11" i="6"/>
  <c r="AK128" i="6"/>
  <c r="AK76" i="6"/>
  <c r="AK54" i="6"/>
  <c r="AL82"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L60" i="5"/>
  <c r="L48" i="5"/>
  <c r="L37" i="5"/>
  <c r="L29" i="5"/>
  <c r="L17" i="5"/>
  <c r="AM128" i="5"/>
  <c r="AM80" i="5"/>
  <c r="AM79" i="5"/>
  <c r="AM76" i="5"/>
  <c r="AM75" i="5"/>
  <c r="AM73" i="5"/>
  <c r="AM72" i="5"/>
  <c r="AM71" i="5"/>
  <c r="AM77" i="5"/>
  <c r="AM54" i="5"/>
  <c r="AK113" i="6"/>
  <c r="AM113" i="5"/>
  <c r="AK81" i="6"/>
  <c r="AM81" i="5"/>
  <c r="AK80" i="6"/>
  <c r="AK75" i="6"/>
  <c r="AK79" i="6"/>
  <c r="AK74" i="6"/>
  <c r="AK73" i="6"/>
  <c r="AK72" i="6"/>
  <c r="AK71" i="6"/>
  <c r="AK77" i="6"/>
  <c r="AM74" i="5"/>
  <c r="B1" i="8"/>
  <c r="I5" i="4"/>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I17" i="6"/>
  <c r="H17" i="6"/>
  <c r="G17" i="6"/>
  <c r="D17" i="6"/>
  <c r="AM16" i="5"/>
  <c r="C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G17" i="5"/>
  <c r="F17" i="5"/>
  <c r="E17" i="5"/>
  <c r="D17" i="5"/>
  <c r="B1" i="7"/>
  <c r="A1" i="6"/>
  <c r="AK5" i="6"/>
  <c r="AK6" i="6"/>
  <c r="AK7" i="6"/>
  <c r="AK8" i="6"/>
  <c r="AK9" i="6"/>
  <c r="AK10" i="6"/>
  <c r="D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AG11" i="6"/>
  <c r="AH11" i="6"/>
  <c r="AI11" i="6"/>
  <c r="AJ11" i="6"/>
  <c r="AK14" i="6"/>
  <c r="AK15" i="6"/>
  <c r="AK20" i="6"/>
  <c r="AK21" i="6"/>
  <c r="AK22" i="6"/>
  <c r="AK23" i="6"/>
  <c r="AK24" i="6"/>
  <c r="AK25" i="6"/>
  <c r="AK26" i="6"/>
  <c r="AK27" i="6"/>
  <c r="AK28" i="6"/>
  <c r="D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32" i="6"/>
  <c r="AK33" i="6"/>
  <c r="AK34" i="6"/>
  <c r="AK35" i="6"/>
  <c r="AK36"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40" i="6"/>
  <c r="AK41" i="6"/>
  <c r="AK42" i="6"/>
  <c r="AK43" i="6"/>
  <c r="AK44" i="6"/>
  <c r="AK45" i="6"/>
  <c r="AK46" i="6"/>
  <c r="AK47" i="6"/>
  <c r="D48" i="6"/>
  <c r="G48" i="6"/>
  <c r="H48" i="6"/>
  <c r="I48" i="6"/>
  <c r="J48" i="6"/>
  <c r="K48" i="6"/>
  <c r="L48" i="6"/>
  <c r="M48" i="6"/>
  <c r="N48" i="6"/>
  <c r="O48" i="6"/>
  <c r="P48" i="6"/>
  <c r="Q48" i="6"/>
  <c r="R48" i="6"/>
  <c r="S48" i="6"/>
  <c r="T48" i="6"/>
  <c r="U48" i="6"/>
  <c r="V48" i="6"/>
  <c r="W48" i="6"/>
  <c r="X48" i="6"/>
  <c r="Y48" i="6"/>
  <c r="Z48" i="6"/>
  <c r="AA48" i="6"/>
  <c r="AB48" i="6"/>
  <c r="AC48" i="6"/>
  <c r="AD48" i="6"/>
  <c r="AE48" i="6"/>
  <c r="AF48" i="6"/>
  <c r="AG48" i="6"/>
  <c r="AH48" i="6"/>
  <c r="AI48" i="6"/>
  <c r="AJ48" i="6"/>
  <c r="AK51" i="6"/>
  <c r="AK52" i="6"/>
  <c r="AK53" i="6"/>
  <c r="AK55" i="6"/>
  <c r="AK56" i="6"/>
  <c r="AK57" i="6"/>
  <c r="AK58" i="6"/>
  <c r="AK59" i="6"/>
  <c r="D60" i="6"/>
  <c r="G60" i="6"/>
  <c r="H60" i="6"/>
  <c r="I60" i="6"/>
  <c r="J60" i="6"/>
  <c r="K60" i="6"/>
  <c r="L60" i="6"/>
  <c r="M60" i="6"/>
  <c r="N60" i="6"/>
  <c r="O60" i="6"/>
  <c r="P60" i="6"/>
  <c r="Q60" i="6"/>
  <c r="R60" i="6"/>
  <c r="S60" i="6"/>
  <c r="T60" i="6"/>
  <c r="U60" i="6"/>
  <c r="V60" i="6"/>
  <c r="W60" i="6"/>
  <c r="X60" i="6"/>
  <c r="Y60" i="6"/>
  <c r="Z60" i="6"/>
  <c r="AA60" i="6"/>
  <c r="AB60" i="6"/>
  <c r="AC60" i="6"/>
  <c r="AD60" i="6"/>
  <c r="AE60" i="6"/>
  <c r="AF60" i="6"/>
  <c r="AG60" i="6"/>
  <c r="AH60" i="6"/>
  <c r="AI60" i="6"/>
  <c r="AJ60" i="6"/>
  <c r="AK63" i="6"/>
  <c r="AK64" i="6"/>
  <c r="AK65" i="6"/>
  <c r="AK66" i="6"/>
  <c r="AK67" i="6"/>
  <c r="AK68" i="6"/>
  <c r="AK69" i="6"/>
  <c r="AK70" i="6"/>
  <c r="AK85" i="6"/>
  <c r="AK86" i="6"/>
  <c r="AK87" i="6"/>
  <c r="AK88" i="6"/>
  <c r="AK89" i="6"/>
  <c r="AK90" i="6"/>
  <c r="AK91" i="6"/>
  <c r="AK92" i="6"/>
  <c r="AK93" i="6"/>
  <c r="AK94" i="6"/>
  <c r="AK95" i="6"/>
  <c r="C96" i="6"/>
  <c r="D96" i="6"/>
  <c r="F96" i="6"/>
  <c r="G96" i="6"/>
  <c r="H96" i="6"/>
  <c r="I96" i="6"/>
  <c r="J96" i="6"/>
  <c r="K96" i="6"/>
  <c r="L96" i="6"/>
  <c r="M96" i="6"/>
  <c r="N96" i="6"/>
  <c r="O96" i="6"/>
  <c r="P96" i="6"/>
  <c r="Q96" i="6"/>
  <c r="R96" i="6"/>
  <c r="S96" i="6"/>
  <c r="T96" i="6"/>
  <c r="U96" i="6"/>
  <c r="V96" i="6"/>
  <c r="W96" i="6"/>
  <c r="X96" i="6"/>
  <c r="Y96" i="6"/>
  <c r="Z96" i="6"/>
  <c r="AA96" i="6"/>
  <c r="AB96" i="6"/>
  <c r="AC96" i="6"/>
  <c r="AD96" i="6"/>
  <c r="AE96" i="6"/>
  <c r="AF96" i="6"/>
  <c r="AG96" i="6"/>
  <c r="AH96" i="6"/>
  <c r="AI96" i="6"/>
  <c r="AJ96" i="6"/>
  <c r="AK99" i="6"/>
  <c r="AK100" i="6"/>
  <c r="AK101" i="6"/>
  <c r="AK102" i="6"/>
  <c r="AK103" i="6"/>
  <c r="AK104" i="6"/>
  <c r="C105" i="6"/>
  <c r="D105" i="6"/>
  <c r="F105" i="6"/>
  <c r="G105" i="6"/>
  <c r="H105" i="6"/>
  <c r="I105" i="6"/>
  <c r="J105" i="6"/>
  <c r="K105" i="6"/>
  <c r="L105" i="6"/>
  <c r="M105" i="6"/>
  <c r="N105" i="6"/>
  <c r="O105" i="6"/>
  <c r="P105" i="6"/>
  <c r="Q105" i="6"/>
  <c r="R105" i="6"/>
  <c r="S105" i="6"/>
  <c r="T105" i="6"/>
  <c r="U105" i="6"/>
  <c r="V105" i="6"/>
  <c r="W105" i="6"/>
  <c r="X105" i="6"/>
  <c r="Y105" i="6"/>
  <c r="Z105" i="6"/>
  <c r="AA105" i="6"/>
  <c r="AB105" i="6"/>
  <c r="AD105" i="6"/>
  <c r="AE105" i="6"/>
  <c r="AF105" i="6"/>
  <c r="AG105" i="6"/>
  <c r="AH105" i="6"/>
  <c r="AI105" i="6"/>
  <c r="AJ105" i="6"/>
  <c r="AK108" i="6"/>
  <c r="AK109" i="6"/>
  <c r="AK110" i="6"/>
  <c r="AK111" i="6"/>
  <c r="AK112" i="6"/>
  <c r="AK114" i="6"/>
  <c r="AK115" i="6"/>
  <c r="AK116" i="6"/>
  <c r="AK117" i="6"/>
  <c r="AK118" i="6"/>
  <c r="AK119" i="6"/>
  <c r="AK120" i="6"/>
  <c r="AK121" i="6"/>
  <c r="AK122" i="6"/>
  <c r="AK123" i="6"/>
  <c r="AK124" i="6"/>
  <c r="AK125" i="6"/>
  <c r="AK126" i="6"/>
  <c r="AK127" i="6"/>
  <c r="AK129" i="6"/>
  <c r="D130" i="6"/>
  <c r="F130" i="6"/>
  <c r="G130" i="6"/>
  <c r="H130" i="6"/>
  <c r="I130" i="6"/>
  <c r="J130" i="6"/>
  <c r="K130" i="6"/>
  <c r="L130" i="6"/>
  <c r="M130" i="6"/>
  <c r="N130" i="6"/>
  <c r="O130" i="6"/>
  <c r="P130" i="6"/>
  <c r="Q130" i="6"/>
  <c r="R130" i="6"/>
  <c r="S130" i="6"/>
  <c r="T130" i="6"/>
  <c r="U130" i="6"/>
  <c r="V130" i="6"/>
  <c r="W130" i="6"/>
  <c r="X130" i="6"/>
  <c r="Y130" i="6"/>
  <c r="Z130" i="6"/>
  <c r="AA130" i="6"/>
  <c r="AB130" i="6"/>
  <c r="AC130" i="6"/>
  <c r="AD130" i="6"/>
  <c r="AE130" i="6"/>
  <c r="AF130" i="6"/>
  <c r="AG130" i="6"/>
  <c r="AH130" i="6"/>
  <c r="AI130" i="6"/>
  <c r="AJ130" i="6"/>
  <c r="AK136" i="6"/>
  <c r="AK137" i="6"/>
  <c r="C138" i="6"/>
  <c r="D138" i="6"/>
  <c r="G138" i="6"/>
  <c r="H138" i="6"/>
  <c r="I138" i="6"/>
  <c r="J138" i="6"/>
  <c r="K138" i="6"/>
  <c r="L138" i="6"/>
  <c r="M138" i="6"/>
  <c r="N138" i="6"/>
  <c r="O138" i="6"/>
  <c r="P138" i="6"/>
  <c r="Q138" i="6"/>
  <c r="R138" i="6"/>
  <c r="S138" i="6"/>
  <c r="T138" i="6"/>
  <c r="U138" i="6"/>
  <c r="V138" i="6"/>
  <c r="W138" i="6"/>
  <c r="X138" i="6"/>
  <c r="Y138" i="6"/>
  <c r="Z138" i="6"/>
  <c r="AA138" i="6"/>
  <c r="AB138" i="6"/>
  <c r="AC138" i="6"/>
  <c r="AD138" i="6"/>
  <c r="AE138" i="6"/>
  <c r="AF138" i="6"/>
  <c r="AG138" i="6"/>
  <c r="AH138" i="6"/>
  <c r="AI138" i="6"/>
  <c r="AJ138" i="6"/>
  <c r="AK143" i="6"/>
  <c r="AK144" i="6"/>
  <c r="AK145" i="6"/>
  <c r="AK146" i="6"/>
  <c r="AK147" i="6"/>
  <c r="AK148" i="6"/>
  <c r="AK149" i="6"/>
  <c r="AK150" i="6"/>
  <c r="AK151" i="6"/>
  <c r="AK152" i="6"/>
  <c r="AK153" i="6"/>
  <c r="AK154" i="6"/>
  <c r="AK155" i="6"/>
  <c r="AK156" i="6"/>
  <c r="AK157" i="6"/>
  <c r="AK163" i="6"/>
  <c r="D164" i="6"/>
  <c r="D216" i="6" s="1"/>
  <c r="F164" i="6"/>
  <c r="G164" i="6"/>
  <c r="H164" i="6"/>
  <c r="I164" i="6"/>
  <c r="J164" i="6"/>
  <c r="K164" i="6"/>
  <c r="K216" i="6" s="1"/>
  <c r="L164" i="6"/>
  <c r="M164" i="6"/>
  <c r="O164" i="6"/>
  <c r="P164" i="6"/>
  <c r="Q164" i="6"/>
  <c r="R164" i="6"/>
  <c r="S164" i="6"/>
  <c r="T164" i="6"/>
  <c r="U164" i="6"/>
  <c r="V164" i="6"/>
  <c r="W164" i="6"/>
  <c r="Y164" i="6"/>
  <c r="Y216" i="6" s="1"/>
  <c r="Z164" i="6"/>
  <c r="AB164" i="6"/>
  <c r="AC164" i="6"/>
  <c r="AD164" i="6"/>
  <c r="AE164" i="6"/>
  <c r="AF164" i="6"/>
  <c r="AG164" i="6"/>
  <c r="AH164" i="6"/>
  <c r="AI164" i="6"/>
  <c r="AJ164" i="6"/>
  <c r="AJ216" i="6" s="1"/>
  <c r="AK167" i="6"/>
  <c r="AK168" i="6"/>
  <c r="AK169" i="6"/>
  <c r="AK170" i="6"/>
  <c r="AK171" i="6"/>
  <c r="AK172" i="6"/>
  <c r="AK189" i="6"/>
  <c r="AK190" i="6"/>
  <c r="AK191" i="6"/>
  <c r="AK193" i="6"/>
  <c r="AK194" i="6"/>
  <c r="AK195" i="6"/>
  <c r="AK196" i="6"/>
  <c r="AK197" i="6"/>
  <c r="AK200" i="6"/>
  <c r="AK201" i="6"/>
  <c r="AK202" i="6"/>
  <c r="C203" i="6"/>
  <c r="C216" i="6" s="1"/>
  <c r="D203" i="6"/>
  <c r="F203" i="6"/>
  <c r="G203" i="6"/>
  <c r="H203" i="6"/>
  <c r="I203" i="6"/>
  <c r="J203" i="6"/>
  <c r="K203" i="6"/>
  <c r="L203" i="6"/>
  <c r="M203" i="6"/>
  <c r="N203" i="6"/>
  <c r="N216" i="6" s="1"/>
  <c r="O203" i="6"/>
  <c r="P203" i="6"/>
  <c r="P216" i="6" s="1"/>
  <c r="Q203" i="6"/>
  <c r="R203" i="6"/>
  <c r="R216" i="6" s="1"/>
  <c r="S203" i="6"/>
  <c r="T203" i="6"/>
  <c r="T216" i="6" s="1"/>
  <c r="U203" i="6"/>
  <c r="V203" i="6"/>
  <c r="V216" i="6" s="1"/>
  <c r="W203" i="6"/>
  <c r="X203" i="6"/>
  <c r="Y203" i="6"/>
  <c r="Z203" i="6"/>
  <c r="AA203" i="6"/>
  <c r="AB203" i="6"/>
  <c r="AB216" i="6" s="1"/>
  <c r="AC203" i="6"/>
  <c r="AD203" i="6"/>
  <c r="AE203" i="6"/>
  <c r="AF203" i="6"/>
  <c r="AF216" i="6" s="1"/>
  <c r="AG203" i="6"/>
  <c r="AH203" i="6"/>
  <c r="AI203" i="6"/>
  <c r="AK203" i="6"/>
  <c r="AK208" i="6"/>
  <c r="AK209" i="6"/>
  <c r="I216" i="6"/>
  <c r="M216" i="6"/>
  <c r="W216" i="6"/>
  <c r="AA216" i="6"/>
  <c r="A1" i="5"/>
  <c r="AM5" i="5"/>
  <c r="AM6" i="5"/>
  <c r="AM7" i="5"/>
  <c r="AM8" i="5"/>
  <c r="AM9" i="5"/>
  <c r="AM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AM14" i="5"/>
  <c r="AM15" i="5"/>
  <c r="AM20" i="5"/>
  <c r="AM21" i="5"/>
  <c r="AM22" i="5"/>
  <c r="AM23" i="5"/>
  <c r="AM24" i="5"/>
  <c r="AM25" i="5"/>
  <c r="AM26" i="5"/>
  <c r="AM27" i="5"/>
  <c r="AM28" i="5"/>
  <c r="C29" i="5"/>
  <c r="D29" i="5"/>
  <c r="E29" i="5"/>
  <c r="F29" i="5"/>
  <c r="G29" i="5"/>
  <c r="H29" i="5"/>
  <c r="I29" i="5"/>
  <c r="J29" i="5"/>
  <c r="K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32" i="5"/>
  <c r="AM33" i="5"/>
  <c r="AM34" i="5"/>
  <c r="AM35" i="5"/>
  <c r="AM36" i="5"/>
  <c r="C37" i="5"/>
  <c r="D37" i="5"/>
  <c r="E37" i="5"/>
  <c r="F37" i="5"/>
  <c r="G37" i="5"/>
  <c r="H37" i="5"/>
  <c r="I37" i="5"/>
  <c r="J37" i="5"/>
  <c r="K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AM40" i="5"/>
  <c r="AM41" i="5"/>
  <c r="AM42" i="5"/>
  <c r="AM43" i="5"/>
  <c r="AM44" i="5"/>
  <c r="AM45" i="5"/>
  <c r="AM46" i="5"/>
  <c r="AM47" i="5"/>
  <c r="C48" i="5"/>
  <c r="D48" i="5"/>
  <c r="E48" i="5"/>
  <c r="F48" i="5"/>
  <c r="G48" i="5"/>
  <c r="H48" i="5"/>
  <c r="I48" i="5"/>
  <c r="J48" i="5"/>
  <c r="K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M51" i="5"/>
  <c r="AM52" i="5"/>
  <c r="AM53" i="5"/>
  <c r="AM55" i="5"/>
  <c r="AM56" i="5"/>
  <c r="AM57" i="5"/>
  <c r="AM58" i="5"/>
  <c r="AM59" i="5"/>
  <c r="C60" i="5"/>
  <c r="D60" i="5"/>
  <c r="E60" i="5"/>
  <c r="F60" i="5"/>
  <c r="G60" i="5"/>
  <c r="H60" i="5"/>
  <c r="I60" i="5"/>
  <c r="J60" i="5"/>
  <c r="K60" i="5"/>
  <c r="M60" i="5"/>
  <c r="N60" i="5"/>
  <c r="O60" i="5"/>
  <c r="P60" i="5"/>
  <c r="Q60" i="5"/>
  <c r="R60" i="5"/>
  <c r="S60" i="5"/>
  <c r="T60" i="5"/>
  <c r="U60" i="5"/>
  <c r="V60" i="5"/>
  <c r="W60" i="5"/>
  <c r="X60" i="5"/>
  <c r="Y60" i="5"/>
  <c r="Z60" i="5"/>
  <c r="AA60" i="5"/>
  <c r="AB60" i="5"/>
  <c r="AC60" i="5"/>
  <c r="AD60" i="5"/>
  <c r="AE60" i="5"/>
  <c r="AF60" i="5"/>
  <c r="AG60" i="5"/>
  <c r="AH60" i="5"/>
  <c r="AI60" i="5"/>
  <c r="AJ60" i="5"/>
  <c r="AK60" i="5"/>
  <c r="AM63" i="5"/>
  <c r="AM64" i="5"/>
  <c r="AM65" i="5"/>
  <c r="AM66" i="5"/>
  <c r="AM67" i="5"/>
  <c r="AM68" i="5"/>
  <c r="AM69" i="5"/>
  <c r="AM70" i="5"/>
  <c r="AM85" i="5"/>
  <c r="AM86" i="5"/>
  <c r="AM87" i="5"/>
  <c r="AM88" i="5"/>
  <c r="AM89" i="5"/>
  <c r="AM90" i="5"/>
  <c r="AM91" i="5"/>
  <c r="AM92" i="5"/>
  <c r="AM93" i="5"/>
  <c r="AM94" i="5"/>
  <c r="AM95" i="5"/>
  <c r="D96" i="5"/>
  <c r="E96" i="5"/>
  <c r="F96" i="5"/>
  <c r="G96" i="5"/>
  <c r="H96" i="5"/>
  <c r="I96" i="5"/>
  <c r="J96" i="5"/>
  <c r="K96" i="5"/>
  <c r="L96" i="5"/>
  <c r="M96" i="5"/>
  <c r="N96" i="5"/>
  <c r="O96" i="5"/>
  <c r="P96" i="5"/>
  <c r="Q96" i="5"/>
  <c r="R96" i="5"/>
  <c r="S96" i="5"/>
  <c r="T96" i="5"/>
  <c r="U96" i="5"/>
  <c r="V96" i="5"/>
  <c r="W96" i="5"/>
  <c r="X96" i="5"/>
  <c r="Y96" i="5"/>
  <c r="Z96" i="5"/>
  <c r="AA96" i="5"/>
  <c r="AB96" i="5"/>
  <c r="AC96" i="5"/>
  <c r="AD96" i="5"/>
  <c r="AE96" i="5"/>
  <c r="AF96" i="5"/>
  <c r="AG96" i="5"/>
  <c r="AH96" i="5"/>
  <c r="AI96" i="5"/>
  <c r="AJ96" i="5"/>
  <c r="AK96" i="5"/>
  <c r="AL96" i="5"/>
  <c r="AM99" i="5"/>
  <c r="AM100" i="5"/>
  <c r="AM101" i="5"/>
  <c r="AM102" i="5"/>
  <c r="AM103" i="5"/>
  <c r="AM104" i="5"/>
  <c r="D105" i="5"/>
  <c r="E105" i="5"/>
  <c r="F105" i="5"/>
  <c r="G105" i="5"/>
  <c r="H105" i="5"/>
  <c r="I105" i="5"/>
  <c r="J105" i="5"/>
  <c r="K105" i="5"/>
  <c r="L105" i="5"/>
  <c r="M105" i="5"/>
  <c r="N105" i="5"/>
  <c r="O105" i="5"/>
  <c r="P105" i="5"/>
  <c r="Q105" i="5"/>
  <c r="R105" i="5"/>
  <c r="S105" i="5"/>
  <c r="T105" i="5"/>
  <c r="U105" i="5"/>
  <c r="V105" i="5"/>
  <c r="W105" i="5"/>
  <c r="X105" i="5"/>
  <c r="Y105" i="5"/>
  <c r="Z105" i="5"/>
  <c r="AA105" i="5"/>
  <c r="AB105" i="5"/>
  <c r="AC105" i="5"/>
  <c r="AD105" i="5"/>
  <c r="AE105" i="5"/>
  <c r="AF105" i="5"/>
  <c r="AG105" i="5"/>
  <c r="AH105" i="5"/>
  <c r="AI105" i="5"/>
  <c r="AJ105" i="5"/>
  <c r="AK105" i="5"/>
  <c r="AM109" i="5"/>
  <c r="AM110" i="5"/>
  <c r="AM111" i="5"/>
  <c r="AM112" i="5"/>
  <c r="AM114" i="5"/>
  <c r="AM115" i="5"/>
  <c r="AM116" i="5"/>
  <c r="AM117" i="5"/>
  <c r="AM118" i="5"/>
  <c r="AM119" i="5"/>
  <c r="AM120" i="5"/>
  <c r="AM121" i="5"/>
  <c r="AM122" i="5"/>
  <c r="AM123" i="5"/>
  <c r="AM124" i="5"/>
  <c r="AM125" i="5"/>
  <c r="AM126" i="5"/>
  <c r="AM127" i="5"/>
  <c r="AM129" i="5"/>
  <c r="C130" i="5"/>
  <c r="D130" i="5"/>
  <c r="E130" i="5"/>
  <c r="F130" i="5"/>
  <c r="G130" i="5"/>
  <c r="H130" i="5"/>
  <c r="I130" i="5"/>
  <c r="J130" i="5"/>
  <c r="K130" i="5"/>
  <c r="L130" i="5"/>
  <c r="M130" i="5"/>
  <c r="N130" i="5"/>
  <c r="O130" i="5"/>
  <c r="P130" i="5"/>
  <c r="Q130" i="5"/>
  <c r="R130" i="5"/>
  <c r="S130" i="5"/>
  <c r="T130" i="5"/>
  <c r="U130" i="5"/>
  <c r="V130" i="5"/>
  <c r="W130" i="5"/>
  <c r="X130" i="5"/>
  <c r="Y130" i="5"/>
  <c r="Z130" i="5"/>
  <c r="AA130" i="5"/>
  <c r="AB130" i="5"/>
  <c r="AC130" i="5"/>
  <c r="AD130" i="5"/>
  <c r="AE130" i="5"/>
  <c r="AF130" i="5"/>
  <c r="AG130" i="5"/>
  <c r="AH130" i="5"/>
  <c r="AI130" i="5"/>
  <c r="AJ130" i="5"/>
  <c r="AK130" i="5"/>
  <c r="AL130" i="5"/>
  <c r="AM136" i="5"/>
  <c r="AO136" i="5" s="1"/>
  <c r="AM137" i="5"/>
  <c r="C138" i="5"/>
  <c r="D138" i="5"/>
  <c r="E138" i="5"/>
  <c r="F138" i="5"/>
  <c r="G138" i="5"/>
  <c r="H138" i="5"/>
  <c r="I138" i="5"/>
  <c r="J138" i="5"/>
  <c r="K138" i="5"/>
  <c r="L138" i="5"/>
  <c r="M138" i="5"/>
  <c r="N138" i="5"/>
  <c r="O138" i="5"/>
  <c r="P138" i="5"/>
  <c r="Q138" i="5"/>
  <c r="R138" i="5"/>
  <c r="S138" i="5"/>
  <c r="T138" i="5"/>
  <c r="U138" i="5"/>
  <c r="V138" i="5"/>
  <c r="W138" i="5"/>
  <c r="X138" i="5"/>
  <c r="Y138" i="5"/>
  <c r="Z138" i="5"/>
  <c r="AA138" i="5"/>
  <c r="AB138" i="5"/>
  <c r="AC138" i="5"/>
  <c r="AD138" i="5"/>
  <c r="AE138" i="5"/>
  <c r="AF138" i="5"/>
  <c r="AG138" i="5"/>
  <c r="AH138" i="5"/>
  <c r="AI138" i="5"/>
  <c r="AJ138" i="5"/>
  <c r="AK138" i="5"/>
  <c r="AL138" i="5"/>
  <c r="AM143" i="5"/>
  <c r="AM144" i="5"/>
  <c r="AM145" i="5"/>
  <c r="AM146" i="5"/>
  <c r="AM147" i="5"/>
  <c r="AM148" i="5"/>
  <c r="AM149" i="5"/>
  <c r="AM150" i="5"/>
  <c r="AM151" i="5"/>
  <c r="AM152" i="5"/>
  <c r="AM153" i="5"/>
  <c r="AM154" i="5"/>
  <c r="AM155" i="5"/>
  <c r="AM157" i="5"/>
  <c r="AM163" i="5"/>
  <c r="E164" i="5"/>
  <c r="F164" i="5"/>
  <c r="F216" i="5" s="1"/>
  <c r="G164" i="5"/>
  <c r="H164" i="5"/>
  <c r="H216" i="5" s="1"/>
  <c r="I164" i="5"/>
  <c r="J164" i="5"/>
  <c r="J216" i="5" s="1"/>
  <c r="K164" i="5"/>
  <c r="L164" i="5"/>
  <c r="L216" i="5" s="1"/>
  <c r="N164" i="5"/>
  <c r="O164" i="5"/>
  <c r="O216" i="5" s="1"/>
  <c r="P164" i="5"/>
  <c r="Q164" i="5"/>
  <c r="R164" i="5"/>
  <c r="S164" i="5"/>
  <c r="T164" i="5"/>
  <c r="U164" i="5"/>
  <c r="V164" i="5"/>
  <c r="W164" i="5"/>
  <c r="W216" i="5" s="1"/>
  <c r="X164" i="5"/>
  <c r="Z164" i="5"/>
  <c r="AA164" i="5"/>
  <c r="AB164" i="5"/>
  <c r="AC164" i="5"/>
  <c r="AD164" i="5"/>
  <c r="AE164" i="5"/>
  <c r="AF164" i="5"/>
  <c r="AG164" i="5"/>
  <c r="AH164" i="5"/>
  <c r="AI164" i="5"/>
  <c r="AJ164" i="5"/>
  <c r="AK164" i="5"/>
  <c r="AL164" i="5"/>
  <c r="AM167" i="5"/>
  <c r="AM168" i="5"/>
  <c r="AM169" i="5"/>
  <c r="AM170" i="5"/>
  <c r="AM172" i="5"/>
  <c r="AM189" i="5"/>
  <c r="C203" i="5"/>
  <c r="E203" i="5"/>
  <c r="E216" i="5" s="1"/>
  <c r="F203" i="5"/>
  <c r="G203" i="5"/>
  <c r="H203" i="5"/>
  <c r="I203" i="5"/>
  <c r="I216" i="5" s="1"/>
  <c r="J203" i="5"/>
  <c r="K203" i="5"/>
  <c r="L203" i="5"/>
  <c r="M203" i="5"/>
  <c r="N203" i="5"/>
  <c r="O203" i="5"/>
  <c r="P203" i="5"/>
  <c r="Q203" i="5"/>
  <c r="R203" i="5"/>
  <c r="S203" i="5"/>
  <c r="T203" i="5"/>
  <c r="U203" i="5"/>
  <c r="V203" i="5"/>
  <c r="W203" i="5"/>
  <c r="X203" i="5"/>
  <c r="Y203" i="5"/>
  <c r="Y216" i="5" s="1"/>
  <c r="Z203" i="5"/>
  <c r="AA203" i="5"/>
  <c r="AB203" i="5"/>
  <c r="AC203" i="5"/>
  <c r="AC216" i="5" s="1"/>
  <c r="AD203" i="5"/>
  <c r="AE203" i="5"/>
  <c r="AE216" i="5" s="1"/>
  <c r="AF203" i="5"/>
  <c r="AG203" i="5"/>
  <c r="AG216" i="5" s="1"/>
  <c r="AH203" i="5"/>
  <c r="AI203" i="5"/>
  <c r="AJ203" i="5"/>
  <c r="AK203" i="5"/>
  <c r="AK216" i="5" s="1"/>
  <c r="AL203" i="5"/>
  <c r="AM208" i="5"/>
  <c r="AM209" i="5"/>
  <c r="AM214" i="5"/>
  <c r="G216" i="5"/>
  <c r="K216" i="5"/>
  <c r="S216" i="5"/>
  <c r="AA216" i="5"/>
  <c r="AI216" i="5"/>
  <c r="B3" i="4"/>
  <c r="AC132" i="6" l="1"/>
  <c r="AC218" i="6" s="1"/>
  <c r="U132" i="6"/>
  <c r="I132" i="6"/>
  <c r="I218" i="6" s="1"/>
  <c r="AK37" i="6"/>
  <c r="AK96" i="6"/>
  <c r="AK82" i="6"/>
  <c r="W132" i="5"/>
  <c r="W218" i="5" s="1"/>
  <c r="G132" i="5"/>
  <c r="G218" i="5" s="1"/>
  <c r="AM96" i="5"/>
  <c r="AM29" i="5"/>
  <c r="U216" i="5"/>
  <c r="Q216" i="5"/>
  <c r="AK60" i="6"/>
  <c r="AG132" i="6"/>
  <c r="AG218" i="6" s="1"/>
  <c r="Y132" i="6"/>
  <c r="Y218" i="6" s="1"/>
  <c r="M132" i="6"/>
  <c r="M218" i="6" s="1"/>
  <c r="AB132" i="6"/>
  <c r="AB218" i="6" s="1"/>
  <c r="Z132" i="6"/>
  <c r="Z218" i="6" s="1"/>
  <c r="X132" i="6"/>
  <c r="O132" i="5"/>
  <c r="O218" i="5" s="1"/>
  <c r="AE132" i="5"/>
  <c r="AE218" i="5" s="1"/>
  <c r="D132" i="6"/>
  <c r="D218" i="6" s="1"/>
  <c r="AM11" i="5"/>
  <c r="AI132" i="6"/>
  <c r="AI218" i="6" s="1"/>
  <c r="AE132" i="6"/>
  <c r="V132" i="6"/>
  <c r="V218" i="6" s="1"/>
  <c r="T132" i="6"/>
  <c r="T218" i="6" s="1"/>
  <c r="R132" i="6"/>
  <c r="R218" i="6" s="1"/>
  <c r="P132" i="6"/>
  <c r="P218" i="6" s="1"/>
  <c r="N132" i="6"/>
  <c r="N218" i="6" s="1"/>
  <c r="L132" i="6"/>
  <c r="J132" i="6"/>
  <c r="J218" i="6" s="1"/>
  <c r="H132" i="6"/>
  <c r="F132" i="6"/>
  <c r="F218" i="6" s="1"/>
  <c r="D132" i="5"/>
  <c r="D218" i="5" s="1"/>
  <c r="F132" i="5"/>
  <c r="F218" i="5" s="1"/>
  <c r="J132" i="5"/>
  <c r="J218" i="5" s="1"/>
  <c r="L132" i="5"/>
  <c r="L218" i="5" s="1"/>
  <c r="AM60" i="5"/>
  <c r="AK29" i="6"/>
  <c r="AK48" i="6"/>
  <c r="M216" i="5"/>
  <c r="AL216" i="5"/>
  <c r="AJ216" i="5"/>
  <c r="AH216" i="5"/>
  <c r="AF216" i="5"/>
  <c r="AD216" i="5"/>
  <c r="AB216" i="5"/>
  <c r="Z216" i="5"/>
  <c r="X216" i="5"/>
  <c r="V216" i="5"/>
  <c r="T216" i="5"/>
  <c r="R216" i="5"/>
  <c r="P216" i="5"/>
  <c r="N216" i="5"/>
  <c r="AK132" i="5"/>
  <c r="AK218" i="5" s="1"/>
  <c r="AI132" i="5"/>
  <c r="AI218" i="5" s="1"/>
  <c r="AG132" i="5"/>
  <c r="AG218" i="5" s="1"/>
  <c r="AC132" i="5"/>
  <c r="AC218" i="5" s="1"/>
  <c r="AA132" i="5"/>
  <c r="AA218" i="5" s="1"/>
  <c r="Y132" i="5"/>
  <c r="Y218" i="5" s="1"/>
  <c r="U132" i="5"/>
  <c r="U218" i="5" s="1"/>
  <c r="S132" i="5"/>
  <c r="S218" i="5" s="1"/>
  <c r="Q132" i="5"/>
  <c r="Q218" i="5" s="1"/>
  <c r="M132" i="5"/>
  <c r="K132" i="5"/>
  <c r="K218" i="5" s="1"/>
  <c r="C132" i="5"/>
  <c r="AI216" i="6"/>
  <c r="AG216" i="6"/>
  <c r="AE216" i="6"/>
  <c r="AC216" i="6"/>
  <c r="U216" i="6"/>
  <c r="S216" i="6"/>
  <c r="Q216" i="6"/>
  <c r="AK138" i="6"/>
  <c r="Q132" i="6"/>
  <c r="Q218" i="6" s="1"/>
  <c r="E216" i="6"/>
  <c r="E132" i="6"/>
  <c r="E218" i="6" s="1"/>
  <c r="AK164" i="6"/>
  <c r="G216" i="6"/>
  <c r="H132" i="5"/>
  <c r="H218" i="5" s="1"/>
  <c r="AM203" i="5"/>
  <c r="AM138" i="5"/>
  <c r="AO138" i="5" s="1"/>
  <c r="AM48" i="5"/>
  <c r="I132" i="5"/>
  <c r="I218" i="5" s="1"/>
  <c r="E132" i="5"/>
  <c r="E218" i="5" s="1"/>
  <c r="Z216" i="6"/>
  <c r="L216" i="6"/>
  <c r="J216" i="6"/>
  <c r="H216" i="6"/>
  <c r="F216" i="6"/>
  <c r="AK105" i="6"/>
  <c r="AA132" i="6"/>
  <c r="AA218" i="6" s="1"/>
  <c r="W132" i="6"/>
  <c r="W218" i="6" s="1"/>
  <c r="S132" i="6"/>
  <c r="S218" i="6" s="1"/>
  <c r="O132" i="6"/>
  <c r="O218" i="6" s="1"/>
  <c r="K132" i="6"/>
  <c r="K218" i="6" s="1"/>
  <c r="G132" i="6"/>
  <c r="AJ132" i="6"/>
  <c r="AJ218" i="6" s="1"/>
  <c r="AH132" i="6"/>
  <c r="AF132" i="6"/>
  <c r="AF218" i="6" s="1"/>
  <c r="AD132" i="6"/>
  <c r="AM17" i="5"/>
  <c r="AM164" i="5"/>
  <c r="AM105" i="5"/>
  <c r="AM82" i="5"/>
  <c r="AM130" i="5"/>
  <c r="AL132" i="5"/>
  <c r="AL218" i="5" s="1"/>
  <c r="AJ132" i="5"/>
  <c r="AH132" i="5"/>
  <c r="AH218" i="5" s="1"/>
  <c r="AF132" i="5"/>
  <c r="AD132" i="5"/>
  <c r="AD218" i="5" s="1"/>
  <c r="AB132" i="5"/>
  <c r="Z132" i="5"/>
  <c r="Z218" i="5" s="1"/>
  <c r="X132" i="5"/>
  <c r="V132" i="5"/>
  <c r="V218" i="5" s="1"/>
  <c r="T132" i="5"/>
  <c r="R132" i="5"/>
  <c r="R218" i="5" s="1"/>
  <c r="P132" i="5"/>
  <c r="N132" i="5"/>
  <c r="N218" i="5" s="1"/>
  <c r="AM37" i="5"/>
  <c r="AH216" i="6"/>
  <c r="AK130" i="6"/>
  <c r="AK11" i="6"/>
  <c r="AM186" i="5"/>
  <c r="C216" i="5"/>
  <c r="AM216" i="5" s="1"/>
  <c r="X216" i="6"/>
  <c r="AD216" i="6"/>
  <c r="AK186" i="6"/>
  <c r="AK17" i="6"/>
  <c r="C132" i="6"/>
  <c r="AL220" i="5" l="1"/>
  <c r="AE218" i="6"/>
  <c r="U218" i="6"/>
  <c r="L218" i="6"/>
  <c r="H218" i="6"/>
  <c r="G220" i="5"/>
  <c r="AK220" i="5"/>
  <c r="X218" i="6"/>
  <c r="P218" i="5"/>
  <c r="T218" i="5"/>
  <c r="X218" i="5"/>
  <c r="AB218" i="5"/>
  <c r="AF218" i="5"/>
  <c r="AJ218" i="5"/>
  <c r="M218" i="5"/>
  <c r="AI220" i="5"/>
  <c r="AH220" i="5"/>
  <c r="G218" i="6"/>
  <c r="H220" i="5" s="1"/>
  <c r="AD218" i="6"/>
  <c r="AH218" i="6"/>
  <c r="AM132" i="5"/>
  <c r="C218" i="6"/>
  <c r="AK132" i="6"/>
  <c r="AK216" i="6"/>
  <c r="AO216" i="5" s="1"/>
  <c r="C218" i="5"/>
  <c r="AM218" i="5" l="1"/>
  <c r="AJ220" i="5"/>
  <c r="AO132" i="5"/>
  <c r="AK218" i="6"/>
  <c r="AM220" i="5" l="1"/>
  <c r="AO218" i="5"/>
</calcChain>
</file>

<file path=xl/sharedStrings.xml><?xml version="1.0" encoding="utf-8"?>
<sst xmlns="http://schemas.openxmlformats.org/spreadsheetml/2006/main" count="1140" uniqueCount="740">
  <si>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</si>
  <si>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</si>
  <si>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</si>
  <si>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</si>
  <si>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www.cbs.nl/bestandslevering</t>
  </si>
  <si>
    <t>Centra voor jeugd en gezin (jeugdgezondheidszorg)</t>
  </si>
  <si>
    <t>In het tabblad "4.Informatie"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</si>
  <si>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Eén model voor begrotingen, kwartaal- en jaarrekeningen</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</si>
  <si>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</si>
  <si>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</si>
  <si>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</si>
  <si>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</si>
  <si>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</si>
  <si>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</si>
  <si>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</si>
  <si>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</si>
  <si>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</si>
  <si>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</si>
  <si>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</si>
  <si>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</si>
  <si>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</si>
  <si>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</si>
  <si>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</si>
  <si>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</si>
  <si>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</si>
  <si>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</si>
  <si>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</si>
  <si>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</si>
  <si>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</si>
  <si>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</si>
  <si>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</si>
  <si>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</si>
  <si>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</si>
  <si>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t>Het college van burgemeester en wethouders,</t>
  </si>
  <si>
    <t>Per kwartaal wordt de financiële balans en per jaar een volledige balans gevraagd.</t>
  </si>
  <si>
    <t>De burgemeester,                                            De secretaris,</t>
  </si>
  <si>
    <t>-</t>
  </si>
  <si>
    <t>Naamgeving</t>
  </si>
  <si>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</si>
  <si>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</si>
  <si>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</si>
  <si>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</si>
  <si>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</si>
  <si>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</si>
  <si>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</si>
  <si>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</si>
  <si>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</si>
  <si>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</si>
  <si>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</si>
  <si>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</si>
  <si>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</si>
  <si>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</si>
  <si>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</si>
  <si>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</si>
  <si>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</si>
  <si>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</si>
  <si>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</si>
  <si>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</si>
  <si>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</si>
  <si>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</si>
  <si>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</si>
  <si>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</si>
  <si>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</si>
  <si>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</si>
  <si>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</si>
  <si>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</si>
  <si>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</si>
  <si>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</si>
  <si>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</si>
  <si>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</si>
  <si>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</si>
  <si>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</si>
  <si>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</si>
  <si>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</si>
  <si>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</si>
  <si>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</si>
  <si>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</si>
  <si>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</si>
  <si>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</si>
  <si>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</si>
  <si>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</si>
  <si>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</si>
  <si>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</si>
  <si>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</si>
  <si>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</si>
  <si>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</si>
  <si>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</si>
  <si>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</si>
  <si>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</si>
  <si>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</si>
  <si>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</si>
  <si>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</si>
  <si>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</si>
  <si>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</si>
  <si>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</si>
  <si>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</si>
  <si>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</si>
  <si>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</si>
  <si>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</si>
  <si>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</si>
  <si>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</si>
  <si>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</si>
  <si>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</si>
  <si>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</si>
  <si>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</si>
  <si>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</si>
  <si>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</si>
  <si>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</si>
  <si>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</si>
  <si>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Investeringsbijdragen en overige kapitaaloverdrachten aan overheid (niet-Rijk)</t>
  </si>
  <si>
    <t>Overige investeringsbijdragen en overige kapitaaloverdrachten</t>
  </si>
  <si>
    <t>Kortlopende effecten m.u.v. 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</si>
  <si>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</si>
  <si>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</si>
  <si>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</si>
  <si>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</si>
  <si>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</si>
  <si>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</si>
  <si>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</si>
  <si>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</si>
  <si>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</si>
  <si>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</si>
  <si>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</si>
  <si>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</si>
  <si>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</si>
  <si>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</si>
  <si>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</si>
  <si>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</si>
  <si>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</si>
  <si>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</si>
  <si>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</si>
  <si>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</si>
  <si>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</si>
  <si>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</si>
  <si>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</si>
  <si>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</si>
  <si>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</si>
  <si>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</si>
  <si>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</si>
  <si>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</si>
  <si>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</si>
  <si>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</si>
  <si>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</si>
  <si>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</si>
  <si>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</si>
  <si>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</si>
  <si>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</si>
  <si>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</si>
  <si>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</si>
  <si>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</si>
  <si>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</si>
  <si>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</si>
  <si>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Nutsbedrijven</t>
  </si>
  <si>
    <t>Agrarische productie en ontginning</t>
  </si>
  <si>
    <t>Overige agrarische zaken, jacht en visserij</t>
  </si>
  <si>
    <t>Totaal hoofdfunctie 3</t>
  </si>
  <si>
    <t>Hoofdfunctie 4</t>
  </si>
  <si>
    <t>ONDERWIJS</t>
  </si>
  <si>
    <t>Gemeenschappelijke baten en lasten van het onderwijs</t>
  </si>
  <si>
    <t>Volwasseneneducatie</t>
  </si>
  <si>
    <t>Totaal hoofdfunctie 4</t>
  </si>
  <si>
    <t>Hoofdfunctie 5</t>
  </si>
  <si>
    <t>CULTUUR EN RECREATIE</t>
  </si>
  <si>
    <t>Openbaar bibliotheekwerk</t>
  </si>
  <si>
    <t>Vormings- en ontwikkelingswerk</t>
  </si>
  <si>
    <t>Kunst</t>
  </si>
  <si>
    <t>Natuurbescherming</t>
  </si>
  <si>
    <t>Openbaar groen en openluchtrecreatie</t>
  </si>
  <si>
    <t>Overige recreatieve voorzieningen</t>
  </si>
  <si>
    <t>Totaal hoofdfunctie 5</t>
  </si>
  <si>
    <t>Hoofdfunctie 6</t>
  </si>
  <si>
    <t>SOCIALE VOORZIENINGEN EN MAATSCHAPPELIJKE DIENSTVERLENING</t>
  </si>
  <si>
    <t>Vreemdelingen</t>
  </si>
  <si>
    <t>Tehuizen</t>
  </si>
  <si>
    <t>Kinderdagopvang</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</si>
  <si>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</si>
  <si>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</si>
  <si>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</si>
  <si>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</si>
  <si>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</si>
  <si>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</si>
  <si>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</si>
  <si>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</si>
  <si>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</si>
  <si>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</si>
  <si>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</si>
  <si>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</si>
  <si>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</si>
  <si>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</si>
  <si>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</si>
  <si>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</si>
  <si>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</si>
  <si>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</si>
  <si>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</si>
  <si>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</si>
  <si>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</si>
  <si>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</si>
  <si>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</si>
  <si>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</si>
  <si>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</si>
  <si>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baten en lasten</t>
  </si>
  <si>
    <t>Uitvoering Wet WOZ</t>
  </si>
  <si>
    <t>Baten onroerende-zaakbelasting gebruikers</t>
  </si>
  <si>
    <t xml:space="preserve">Baten onroerende-zaakbelasting eigenaren </t>
  </si>
  <si>
    <t>Baten roerende woon- en bedrijfsruimten</t>
  </si>
  <si>
    <t>Baten baatbelasting</t>
  </si>
  <si>
    <t>Baten forensenbelasting</t>
  </si>
  <si>
    <t>Baten toeristenbelasting</t>
  </si>
  <si>
    <t>Baten hondenbelasting</t>
  </si>
  <si>
    <t>Baten reclamebelasting</t>
  </si>
  <si>
    <t>Baten precariobelasting</t>
  </si>
  <si>
    <t>Lasten heffing en invordering gemeentelijke belastingen</t>
  </si>
  <si>
    <t>Saldo van kostenplaatsen</t>
  </si>
  <si>
    <t>Mutaties reserves die verband houden met de hoofdfunctie 0 tot en met 9</t>
  </si>
  <si>
    <t>Totaal hoofdfunctie 9</t>
  </si>
  <si>
    <t>Totaal functies</t>
  </si>
  <si>
    <t>Kostenplaatsen</t>
  </si>
  <si>
    <t>Kostenplaats kapitaallasten</t>
  </si>
  <si>
    <t>Overige kostenplaatsen</t>
  </si>
  <si>
    <t>Totaal Kostenplaatsen</t>
  </si>
  <si>
    <t>Balansmutaties</t>
  </si>
  <si>
    <r>
      <t xml:space="preserve">             </t>
    </r>
    <r>
      <rPr>
        <b/>
        <sz val="10"/>
        <rFont val="Arial"/>
        <family val="2"/>
      </rPr>
      <t xml:space="preserve"> AKK</t>
    </r>
    <r>
      <rPr>
        <sz val="10"/>
        <rFont val="Arial"/>
        <family val="2"/>
      </rPr>
      <t xml:space="preserve"> staat voor akkoordverklaring</t>
    </r>
  </si>
  <si>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</si>
  <si>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</si>
  <si>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</si>
  <si>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</si>
  <si>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</si>
  <si>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</si>
  <si>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</si>
  <si>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</si>
  <si>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</si>
  <si>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</si>
  <si>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</si>
  <si>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</si>
  <si>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</si>
  <si>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</si>
  <si>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</si>
  <si>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</si>
  <si>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</si>
  <si>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</si>
  <si>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</si>
  <si>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</si>
  <si>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</si>
  <si>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</si>
  <si>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</si>
  <si>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</si>
  <si>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</si>
  <si>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</si>
  <si>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</si>
  <si>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</si>
  <si>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</si>
  <si>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</si>
  <si>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</si>
  <si>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</si>
  <si>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</si>
  <si>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</si>
  <si>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</si>
  <si>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</si>
  <si>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</si>
  <si>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</si>
  <si>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</si>
  <si>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</si>
  <si>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</si>
  <si>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</si>
  <si>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</si>
  <si>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</si>
  <si>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</si>
  <si>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</si>
  <si>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                              </t>
    </r>
    <r>
      <rPr>
        <b/>
        <sz val="10"/>
        <rFont val="Arial"/>
        <family val="2"/>
      </rPr>
      <t xml:space="preserve"> nnnn</t>
    </r>
    <r>
      <rPr>
        <sz val="10"/>
        <rFont val="Arial"/>
        <family val="2"/>
      </rPr>
      <t xml:space="preserve"> = gemeentenummer; dit nummer is te vinden in de opvraagbrief</t>
    </r>
  </si>
  <si>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</si>
  <si>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Geen wijzigingen model 2013</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</si>
  <si>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</si>
  <si>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</si>
  <si>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</si>
  <si>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</si>
  <si>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</si>
  <si>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</si>
  <si>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</si>
  <si>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</si>
  <si>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</si>
  <si>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</si>
  <si>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</si>
  <si>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</si>
  <si>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</si>
  <si>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</si>
  <si>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</si>
  <si>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</si>
  <si>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</si>
  <si>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</si>
  <si>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</si>
  <si>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</si>
  <si>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</si>
  <si>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</si>
  <si>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</si>
  <si>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</si>
  <si>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</si>
  <si>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</si>
  <si>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</si>
  <si>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</si>
  <si>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</si>
  <si>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</si>
  <si>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</si>
  <si>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</si>
  <si>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</si>
  <si>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Hoofddirectie Economie, Bedrijven en Nationale rekeningen</t>
  </si>
  <si>
    <t>Vlottende schuld: Overig</t>
  </si>
  <si>
    <t>Overlopende passiva</t>
  </si>
  <si>
    <t>Totaal Vlottende Passiva</t>
  </si>
  <si>
    <t>Totaal Balansmutaties</t>
  </si>
  <si>
    <t xml:space="preserve">Totaal lastencategorieën </t>
  </si>
  <si>
    <t>3.2.1</t>
  </si>
  <si>
    <t>3.2.2</t>
  </si>
  <si>
    <t>3.4</t>
  </si>
  <si>
    <t>4.0.1</t>
  </si>
  <si>
    <t>4.0.2</t>
  </si>
  <si>
    <t>4.0.3</t>
  </si>
  <si>
    <t>Niet in te delen baten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</si>
  <si>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</si>
  <si>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</si>
  <si>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</si>
  <si>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</si>
  <si>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</si>
  <si>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</si>
  <si>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</si>
  <si>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</si>
  <si>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</si>
  <si>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</si>
  <si>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</si>
  <si>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</si>
  <si>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</si>
  <si>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</si>
  <si>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</si>
  <si>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</si>
  <si>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</si>
  <si>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</si>
  <si>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</si>
  <si>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</si>
  <si>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</si>
  <si>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</si>
  <si>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</si>
  <si>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</si>
  <si>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</si>
  <si>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</si>
  <si>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</si>
  <si>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</si>
  <si>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</si>
  <si>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</si>
  <si>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</si>
  <si>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</si>
  <si>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</si>
  <si>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</si>
  <si>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</si>
  <si>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</si>
  <si>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</si>
  <si>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</si>
  <si>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</si>
  <si>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</si>
  <si>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</si>
  <si>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</si>
  <si>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</si>
  <si>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</si>
  <si>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</si>
  <si>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</si>
  <si>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</si>
  <si>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</si>
  <si>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</si>
  <si>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</si>
  <si>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</si>
  <si>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</si>
  <si>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</si>
  <si>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</si>
  <si>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</si>
  <si>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</si>
  <si>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</si>
  <si>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</si>
  <si>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</si>
  <si>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</si>
  <si>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</si>
  <si>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</si>
  <si>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</si>
  <si>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</si>
  <si>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</si>
  <si>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</si>
  <si>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</si>
  <si>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</si>
  <si>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</si>
  <si>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</si>
  <si>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</si>
  <si>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</si>
  <si>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</si>
  <si>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</si>
  <si>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</si>
  <si>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0 = reguliere begroting, 1 - 4 = actuele begroting bij kwartaal</t>
  </si>
  <si>
    <t>Saldo van rekening</t>
  </si>
  <si>
    <t>Totalen</t>
  </si>
  <si>
    <t>Totaal Activa</t>
  </si>
  <si>
    <t>Activa</t>
  </si>
  <si>
    <t>Totaal Passiva</t>
  </si>
  <si>
    <t>Passiva</t>
  </si>
  <si>
    <t>ultimo</t>
  </si>
  <si>
    <t>Baten marktgelden</t>
  </si>
  <si>
    <t>Baten begraafplaatsrechten</t>
  </si>
  <si>
    <t>Het gaat om:</t>
  </si>
  <si>
    <t>- Functie 311: Baten marktgelden;</t>
  </si>
  <si>
    <t>- Functie 722: Riolering (gecombineerd)</t>
  </si>
  <si>
    <t>- Functie 726: Baten rioolheffing (gecombineerd);</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</si>
  <si>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</si>
  <si>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</si>
  <si>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</si>
  <si>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</si>
  <si>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</si>
  <si>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</si>
  <si>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</si>
  <si>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</si>
  <si>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</si>
  <si>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</si>
  <si>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</si>
  <si>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</si>
  <si>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</si>
  <si>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</si>
  <si>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Volgens het Besluit Begroting en Verantwoording Provincies en Gemeenten (BBV), in het bijzonder de artikelen 71, 72 en 74, dienen decentrale overheden het CBS op begrotings-, kwartaal- en jaarbasis financiële informatie te verschaffen.</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</si>
  <si>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</si>
  <si>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</si>
  <si>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</si>
  <si>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</si>
  <si>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</si>
  <si>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Vaste schuld: Onderhandse leningen van buitenlandse instellingen</t>
  </si>
  <si>
    <t>Onderhandse leningen van buitenlandse instellingen</t>
  </si>
  <si>
    <t xml:space="preserve">Totaal batencategorieën </t>
  </si>
  <si>
    <t>Informatie voor derden (Iv3)</t>
  </si>
  <si>
    <t>Voor vragen en/of opmerkingen over inhoudelijke Iv3-zaken kunt u contact opnemen met:</t>
  </si>
  <si>
    <t>Opsporing en ruiming conventionele explosieven</t>
  </si>
  <si>
    <t>kp_kpl</t>
  </si>
  <si>
    <t>kp_ovg</t>
  </si>
  <si>
    <r>
      <t xml:space="preserve">              </t>
    </r>
    <r>
      <rPr>
        <b/>
        <sz val="10"/>
        <rFont val="Arial"/>
        <family val="2"/>
      </rPr>
      <t>BEG</t>
    </r>
    <r>
      <rPr>
        <sz val="10"/>
        <rFont val="Arial"/>
        <family val="2"/>
      </rPr>
      <t xml:space="preserve"> staat voor geactualiseerde begroting</t>
    </r>
  </si>
  <si>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</si>
  <si>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</si>
  <si>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</si>
  <si>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</si>
  <si>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</si>
  <si>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</si>
  <si>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</si>
  <si>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</si>
  <si>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r>
      <t xml:space="preserve"> - Bij insturen van de </t>
    </r>
    <r>
      <rPr>
        <b/>
        <sz val="10"/>
        <rFont val="Arial"/>
        <family val="2"/>
      </rPr>
      <t>'reguliere' begroting</t>
    </r>
    <r>
      <rPr>
        <sz val="10"/>
        <rFont val="Arial"/>
        <family val="2"/>
      </rPr>
      <t xml:space="preserve"> (i.e. de levering van de begroting uiterlijk 15 november voorafgaand aan het begrotingsjaar):</t>
    </r>
  </si>
  <si>
    <r>
      <t xml:space="preserve"> - Bij insturen van de </t>
    </r>
    <r>
      <rPr>
        <b/>
        <sz val="10"/>
        <rFont val="Arial"/>
        <family val="2"/>
      </rPr>
      <t>geactualiseerde begroting als onderdeel van de kwartaallevering:</t>
    </r>
  </si>
  <si>
    <r>
      <t xml:space="preserve">                          </t>
    </r>
    <r>
      <rPr>
        <b/>
        <sz val="10"/>
        <rFont val="Arial"/>
        <family val="2"/>
      </rPr>
      <t>p</t>
    </r>
    <r>
      <rPr>
        <sz val="10"/>
        <rFont val="Arial"/>
        <family val="2"/>
      </rPr>
      <t xml:space="preserve">  = 1, 2, 3 of 4 (kwartalen)</t>
    </r>
  </si>
  <si>
    <r>
      <t xml:space="preserve">                          </t>
    </r>
    <r>
      <rPr>
        <b/>
        <sz val="10"/>
        <rFont val="Arial"/>
        <family val="2"/>
      </rPr>
      <t>p</t>
    </r>
    <r>
      <rPr>
        <sz val="10"/>
        <rFont val="Arial"/>
        <family val="2"/>
      </rPr>
      <t xml:space="preserve">  = 0 (begroting)</t>
    </r>
  </si>
  <si>
    <t>Aan het Centraal Bureau voor de Statistiek</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</si>
  <si>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</si>
  <si>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</si>
  <si>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</si>
  <si>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</si>
  <si>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Saldo van de rekening van baten en lasten</t>
  </si>
  <si>
    <t>Resultaat van de rekening van baten en lasten</t>
  </si>
  <si>
    <t>Liquide middelen (kas- en banksaldi)</t>
  </si>
  <si>
    <t>Banksaldi</t>
  </si>
  <si>
    <t>Wijzigingen model 2014</t>
  </si>
  <si>
    <t>Vlottende schuld: Banksaldi</t>
  </si>
  <si>
    <r>
      <t>De inhoud van beide functies is</t>
    </r>
    <r>
      <rPr>
        <i/>
        <sz val="10"/>
        <rFont val="Arial"/>
        <family val="2"/>
      </rPr>
      <t xml:space="preserve"> niet </t>
    </r>
    <r>
      <rPr>
        <sz val="10"/>
        <rFont val="Arial"/>
        <family val="2"/>
      </rPr>
      <t>gewijzigd.</t>
    </r>
  </si>
  <si>
    <t xml:space="preserve">Veel verwarring bestaat over de correcte toepassing van een aantal functies binnen hoofdfunctie 9. Het uitgangspunt hierbij moet zijn dat baten en lasten slechts eenmaal in de lopende rekening (het functieoverzicht) mogen voorkomen. Doorbelastingen en interne verrekeningen tussen functies mogen niet worden opgenomen. </t>
  </si>
  <si>
    <t>Dit betekent dat op functie 911 en 914 slechts de rentebaten en -lasten worden opgenomen die niet (kunnen) worden toegerekend aan of doorbelast naar de overige functies. In de praktijk komt het voor dat de volledige rentestromen of kapitaallasten op deze functies geboekt worden. Dit laatste is niet juist.</t>
  </si>
  <si>
    <t>- Functie 727: Baten rioolheffing huishoudelijk/bedrijfsafvalwater;</t>
  </si>
  <si>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"8.Akkoordverklaring" in dit bestand.</t>
    </r>
  </si>
  <si>
    <t>Centraal Bureau voor de Statistiek                •              Statistics Netherlands</t>
  </si>
  <si>
    <r>
      <t xml:space="preserve">De begrotingsgegevens moeten </t>
    </r>
    <r>
      <rPr>
        <b/>
        <sz val="10"/>
        <rFont val="Arial"/>
        <family val="2"/>
      </rPr>
      <t>vóór 15 november 2014</t>
    </r>
    <r>
      <rPr>
        <sz val="10"/>
        <rFont val="Arial"/>
        <family val="2"/>
      </rPr>
      <t xml:space="preserve"> door het CBS zijn ontvangen. Indien deze wettelijk vastgestelde deadline voor u niet haalbaar is, kunt u een verzoek tot uitstel indienen bij de minister van BZK, conform de procedure beschreven in de </t>
    </r>
    <r>
      <rPr>
        <i/>
        <sz val="10"/>
        <rFont val="Arial"/>
        <family val="2"/>
      </rPr>
      <t>BZK-circulaire Informatie voor derden van 29 juni 2009</t>
    </r>
    <r>
      <rPr>
        <sz val="10"/>
        <rFont val="Arial"/>
        <family val="2"/>
      </rPr>
      <t xml:space="preserve">. </t>
    </r>
  </si>
  <si>
    <t>Wijzigingen model 2015</t>
  </si>
  <si>
    <t>Hoofd van de sector Overheidsfinanciën en consumentenprijzen</t>
  </si>
  <si>
    <r>
      <t xml:space="preserve">       </t>
    </r>
    <r>
      <rPr>
        <b/>
        <sz val="10"/>
        <rFont val="Courier"/>
        <family val="3"/>
      </rPr>
      <t>KRDjjp06nnnn.xls</t>
    </r>
    <r>
      <rPr>
        <sz val="10"/>
        <rFont val="Arial"/>
        <family val="2"/>
      </rPr>
      <t xml:space="preserve"> (bijv. KRD150060757.xls)</t>
    </r>
  </si>
  <si>
    <r>
      <t xml:space="preserve">       </t>
    </r>
    <r>
      <rPr>
        <b/>
        <sz val="10"/>
        <rFont val="Courier"/>
        <family val="3"/>
      </rPr>
      <t>AKKjjp06nnnn.pdf</t>
    </r>
    <r>
      <rPr>
        <sz val="10"/>
        <rFont val="Arial"/>
        <family val="2"/>
      </rPr>
      <t xml:space="preserve"> (bijv. AKK150060757.pdf)</t>
    </r>
  </si>
  <si>
    <r>
      <t xml:space="preserve">       </t>
    </r>
    <r>
      <rPr>
        <b/>
        <sz val="10"/>
        <rFont val="Courier"/>
        <family val="3"/>
      </rPr>
      <t>KRDjjp06nnnn.zip</t>
    </r>
    <r>
      <rPr>
        <sz val="10"/>
        <rFont val="Arial"/>
        <family val="2"/>
      </rPr>
      <t xml:space="preserve"> (bijv. KRD150060757.zip)</t>
    </r>
  </si>
  <si>
    <t xml:space="preserve">                                                                                      Kredo - 2015 - periode 0 - gemeente - Boxtel</t>
  </si>
  <si>
    <r>
      <t xml:space="preserve">                      </t>
    </r>
    <r>
      <rPr>
        <b/>
        <sz val="10"/>
        <rFont val="Arial"/>
        <family val="2"/>
      </rPr>
      <t>jj</t>
    </r>
    <r>
      <rPr>
        <sz val="10"/>
        <rFont val="Arial"/>
        <family val="2"/>
      </rPr>
      <t xml:space="preserve">  = jaar, voor 2015 bijvoorbeeld 15</t>
    </r>
  </si>
  <si>
    <r>
      <t xml:space="preserve">       </t>
    </r>
    <r>
      <rPr>
        <b/>
        <sz val="10"/>
        <rFont val="Courier"/>
        <family val="3"/>
      </rPr>
      <t>BEGjjp06nnnn.xls</t>
    </r>
    <r>
      <rPr>
        <sz val="10"/>
        <rFont val="Arial"/>
        <family val="2"/>
      </rPr>
      <t xml:space="preserve"> (bijv. BEG151060757.xls)</t>
    </r>
  </si>
  <si>
    <t xml:space="preserve">                                                                                      Kredo - 2015 - periode 1 - gemeente - Boxtel</t>
  </si>
  <si>
    <r>
      <t xml:space="preserve">Dit gevulde bestand inclusief de akkoordverklaring dient </t>
    </r>
    <r>
      <rPr>
        <b/>
        <i/>
        <sz val="10"/>
        <rFont val="Arial"/>
        <family val="2"/>
      </rPr>
      <t>vóór 15 november 2014</t>
    </r>
    <r>
      <rPr>
        <sz val="10"/>
        <rFont val="Arial"/>
        <family val="2"/>
      </rPr>
      <t xml:space="preserve"> naar het CBS te worden opgestuurd (zie voor versturing tabblad "2.Adressering").</t>
    </r>
  </si>
  <si>
    <r>
      <t xml:space="preserve">Het model 2015 van de Iv3-matrix is </t>
    </r>
    <r>
      <rPr>
        <i/>
        <sz val="10"/>
        <rFont val="Arial"/>
        <family val="2"/>
      </rPr>
      <t>ingrijpend</t>
    </r>
    <r>
      <rPr>
        <sz val="10"/>
        <rFont val="Arial"/>
        <family val="2"/>
      </rPr>
      <t xml:space="preserve"> veranderd ten opzichte van het model 2014. </t>
    </r>
  </si>
  <si>
    <t>Conform het Besluit begroting en verantwoording provincies en gemeenten, in het bijzonder artikel 71 en de Ministeriële regeling informatie voor derden van 6 februari 2003 is de vereiste informatie voor de begroting jaar 2015 elektronisch naar u toegezonden.</t>
  </si>
  <si>
    <t>in 2011), de functie 610 Bijstandsverlening en inkomensvoorzieningen (gewijzigd in</t>
  </si>
  <si>
    <t>Wegen, straten, pleinen en verkeersmaatregelen</t>
  </si>
  <si>
    <t>Handel, ambacht en industrie</t>
  </si>
  <si>
    <t>Basisonderwijs, exclusief onderwijshuisvesting (Openbaar en Bijzonder)</t>
  </si>
  <si>
    <t>Basisonderwijs, onderwijshuisvesting (Openbaar en Bijzonder)</t>
  </si>
  <si>
    <t>Speciaal (voortgezet) onderwijs, exclusief onderwijshuisvesting (Openbaar en Bijzonder)</t>
  </si>
  <si>
    <t>Speciaal (voortgezet) onderwijs, onderwijshuisvesting (Openbaar en Bijzonder)</t>
  </si>
  <si>
    <t>Voortgezet onderwijs, exclusief onderwijshuisvesting (Openbaar en Bijzonder)</t>
  </si>
  <si>
    <t>Voortgezet onderwijs, onderwijshuisvesting (Openbaar en Bijzonder)</t>
  </si>
  <si>
    <t>Bijstandsverlening, inkomensvoorzieningen- en subsidies</t>
  </si>
  <si>
    <t>Sociale werkvoorziening</t>
  </si>
  <si>
    <t>Overige sociale zekerheidsregelingen vanuit het Rijk</t>
  </si>
  <si>
    <t>Gemeentelijk armoede- en schuldenbeleid</t>
  </si>
  <si>
    <t>Maatwerkvoorzieningen Natura materieel Wmo</t>
  </si>
  <si>
    <t>Maatwerkvoorzieningen Natura immaterieel Wmo</t>
  </si>
  <si>
    <t>Eigen bijdragen maatwerkvoorzieningen en opvang Wmo</t>
  </si>
  <si>
    <t>Riolering</t>
  </si>
  <si>
    <t>Baten rioolheffing</t>
  </si>
  <si>
    <t>Uitkering deelfonds sociaal domein</t>
  </si>
  <si>
    <t>Sport</t>
  </si>
  <si>
    <t>Groene sportvelden en terreinen</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</si>
  <si>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</si>
  <si>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</si>
  <si>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</si>
  <si>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</si>
  <si>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</si>
  <si>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</si>
  <si>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</si>
  <si>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</si>
  <si>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</si>
  <si>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</si>
  <si>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</si>
  <si>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</si>
  <si>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</si>
  <si>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</si>
  <si>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</si>
  <si>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</si>
  <si>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</si>
  <si>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</si>
  <si>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</si>
  <si>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</si>
  <si>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P115</t>
  </si>
  <si>
    <t>P135a</t>
  </si>
  <si>
    <t>P135b</t>
  </si>
  <si>
    <t>P211a</t>
  </si>
  <si>
    <t>P211b</t>
  </si>
  <si>
    <t>Vlottende schuld: Overige kasgeldleningen</t>
  </si>
  <si>
    <t>P29a</t>
  </si>
  <si>
    <t>P29b</t>
  </si>
  <si>
    <t>P29c</t>
  </si>
  <si>
    <t>P29d</t>
  </si>
  <si>
    <t>Eigen vermogen: Reserve in verband met toets deelfonds sociaal domein</t>
  </si>
  <si>
    <t>Overlopende activa: Nog te ontvangen bijdragen van de EU</t>
  </si>
  <si>
    <t>Overlopende activa: Nog te ontvangen bijdragen van het Rijk</t>
  </si>
  <si>
    <t>Overlopende passiva: Vooruit ontvangen bijdragen van de EU</t>
  </si>
  <si>
    <t>Overlopende passiva: Vooruit ontvangen bijdragen van het Rijk</t>
  </si>
  <si>
    <t>2.1.1</t>
  </si>
  <si>
    <t>Werkelijk ontvangen rente</t>
  </si>
  <si>
    <t>Winstuitkeringen</t>
  </si>
  <si>
    <t>2.1.2</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</si>
  <si>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</si>
  <si>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</si>
  <si>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</si>
  <si>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</si>
  <si>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</si>
  <si>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</si>
  <si>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</si>
  <si>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Reserve in verband met toets deelfonds sociaal domein</t>
  </si>
  <si>
    <t>Overige kasgeldleningen</t>
  </si>
  <si>
    <t xml:space="preserve">Vooruit ontvangen bijdragen van de EU </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</si>
  <si>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</si>
  <si>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</si>
  <si>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</si>
  <si>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</si>
  <si>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</si>
  <si>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Algemene voorzieningen Wmo en Jeugd</t>
  </si>
  <si>
    <t>Eerstelijnsloket Wmo en Jeugd</t>
  </si>
  <si>
    <t>Opvang en beschermd wonen Wmo</t>
  </si>
  <si>
    <t>Veiligheid, jeugdreclassering en opvang Jeugd</t>
  </si>
  <si>
    <t>Ouderbijdragen individuele voorzieningen en opvang Jeugd</t>
  </si>
  <si>
    <t>Overlopende activa: Overige overlopende activa</t>
  </si>
  <si>
    <t>Overlopende passiva: Overige overlopende passiva</t>
  </si>
  <si>
    <t>Nog te ontvangen bijdragen van overige overheid</t>
  </si>
  <si>
    <t>- Functie 661 Maatwerkvoorzieningen Natura materieel Wmo</t>
  </si>
  <si>
    <t>- Functie 662 Maatwerkvoorzieningen Natura immaterieel Wmo</t>
  </si>
  <si>
    <t>- Functie 663 Opvang en beschermd wonen Wmo</t>
  </si>
  <si>
    <t>- Functie 667 Eigen bijdragen maatwerkvoorzieningen en opvang Wmo</t>
  </si>
  <si>
    <t>- Functie 670 Algemene voorzieningen Wmo en Jeugd</t>
  </si>
  <si>
    <t>- Functie 671 Eerstelijnsloket Wmo en Jeugd</t>
  </si>
  <si>
    <t>- Functie 683 Veiligheid, jeugdreclassering en opvang Jeugd</t>
  </si>
  <si>
    <t>- Functie 687 Ouderbijdragen individuele voorzieningen en opvang Jeugd</t>
  </si>
  <si>
    <t>Musea</t>
  </si>
  <si>
    <t>PGB Wmo en Jeugd</t>
  </si>
  <si>
    <t>Uitkeringen gemeentefonds</t>
  </si>
  <si>
    <t>Mutaties reserve in verband met toets deelfonds sociaal domein</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</si>
  <si>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</si>
  <si>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</si>
  <si>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</si>
  <si>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</si>
  <si>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</si>
  <si>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</si>
  <si>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</si>
  <si>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</si>
  <si>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Eigen bijdragen algemene voorzieningen Wmo en Jeugd</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</si>
  <si>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</si>
  <si>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</si>
  <si>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</si>
  <si>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</si>
  <si>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</si>
  <si>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</si>
  <si>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</si>
  <si>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 Functie 002 Bestuursondersteuning college van burgemeesters en wethouders</t>
  </si>
  <si>
    <t>- Functie 210 Wegen, straten, pleinen en verkeersmaatregelen</t>
  </si>
  <si>
    <t>- Functie 310 Handel, ambacht en industrie</t>
  </si>
  <si>
    <t>- Functie 420 Basisonderwijs, exclusief onderwijshuisvesting (Openbaar en Bijzonder)</t>
  </si>
  <si>
    <t>- Functie 430 Speciaal (voortgezet) onderwijs, exclusief onderwijshuisvesting (Openbaar en Bijzonder)</t>
  </si>
  <si>
    <t>- Functie 431 Speciaal (voortgezet) onderwijs, onderwijshuisvesting (Openbaar en Bijzonder)</t>
  </si>
  <si>
    <t>- Functie 440 Voortgezet onderwijs, exclusief onderwijshuisvesting (Openbaar en Bijzonder)</t>
  </si>
  <si>
    <t>- Functie 441 Voortgezet onderwijs, onderwijshuisvesting (Openbaar en Bijzonder)</t>
  </si>
  <si>
    <t>- Functie 482 Volwasseneneducatie</t>
  </si>
  <si>
    <t>- Functie 541 Musea</t>
  </si>
  <si>
    <t>- Functie 610 Bijstandsverlening, inkomensvoorzieningen- en subsidies</t>
  </si>
  <si>
    <t>- Functie 611 Sociale werkvoorziening</t>
  </si>
  <si>
    <t>- Functie 614 Gemeentelijk armoede- en schuldenbeleid</t>
  </si>
  <si>
    <t>- Functie 623 Re-integratie- en participatievoorzieningen Participatiewet</t>
  </si>
  <si>
    <t>- Functie 672 PGB Wmo en Jeugd</t>
  </si>
  <si>
    <t>- Functie 677 Eigen bijdragen algemene voorzieningen Wmo en Jeugd</t>
  </si>
  <si>
    <t>- Functie 682 Individuele voorzieningen Natura Jeugd</t>
  </si>
  <si>
    <t>- Functie 722 Riolering</t>
  </si>
  <si>
    <t>- Functie 726 Baten rioolheffing</t>
  </si>
  <si>
    <t>- Functie 921 Uitkeringen gemeentefonds</t>
  </si>
  <si>
    <t>- Functie 923 Uitkering deelfonds sociaal domein</t>
  </si>
  <si>
    <t>- Functie 981 Mutaties reserve in verband met toets deelfonds sociaal domein</t>
  </si>
  <si>
    <t>- Functie 821 Stads- en dorpsvernieuwing</t>
  </si>
  <si>
    <t>Vervallen zijn:</t>
  </si>
  <si>
    <t>- Functie 211 Verkeersmaatregelen te land</t>
  </si>
  <si>
    <t>- Functie 422 Bijzonder basisonderwijs, exclusief onderwijshuisvesting</t>
  </si>
  <si>
    <t>- Functie 423 Bijzonder basisonderwijs, onderwijshuisvesting</t>
  </si>
  <si>
    <t>- Functie 432 Bijzonder (voortgezet) speciaal onderwijs, exclusief onderwijshuisvesting</t>
  </si>
  <si>
    <t>- Functie 433 Bijzonder (voortgezet) speciaal onderwijs, onderwijshuisvesting</t>
  </si>
  <si>
    <t>- Functie 442 Bijzonder voortgezet onderwijs, exclusief onderwijshuisvesting</t>
  </si>
  <si>
    <t>- Functie 443 Bijzonder voortgezet onderwijs, onderwijshuisvesting</t>
  </si>
  <si>
    <t>- Functie 620 Maatschappelijke begeleiding en advies</t>
  </si>
  <si>
    <t>- Functie 622 Huishoudelijke verzorging</t>
  </si>
  <si>
    <t>- Functie 630 Sociaal-cultureel werk</t>
  </si>
  <si>
    <t>- Functie 651 Dagopvang gehandicapten</t>
  </si>
  <si>
    <t>- Functie 652 Voorzieningen gehandicapten</t>
  </si>
  <si>
    <t>- Functie 716 Centra voor jeugd en gezin (onderdeel WMO)</t>
  </si>
  <si>
    <t>- Functie 727 Baten rioolheffing huishoudelijk/bedrijfsafvalwater</t>
  </si>
  <si>
    <t>- Functie 728 Baten rioolheffing grond- en hemelwater</t>
  </si>
  <si>
    <t>- Functie 729 Huishoudelijk/bedrijfsafvalwater</t>
  </si>
  <si>
    <t>- Functie 730 Hemelwater</t>
  </si>
  <si>
    <t>- Functie 731 Grondwater</t>
  </si>
  <si>
    <t>- Functie 941 Lastenverlichting rijk</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</si>
  <si>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</si>
  <si>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</si>
  <si>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</si>
  <si>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</si>
  <si>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</si>
  <si>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</si>
  <si>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Vervallen is:</t>
  </si>
  <si>
    <t>A. Functies</t>
  </si>
  <si>
    <t xml:space="preserve">B. Economische categorieën  </t>
  </si>
  <si>
    <t>Nb voor de begrotingen hoeven de (mutaties van) balansstanden niet gevuld te worden.</t>
  </si>
  <si>
    <t>Nb voor de begrotingen is categorie-informatie niet verplicht.</t>
  </si>
  <si>
    <t>C. Balansposten</t>
  </si>
  <si>
    <t>- Batencategorie 2.1.1 Werkelijk ontvangen rente</t>
  </si>
  <si>
    <t>- Batencategorie 2.1.2 Winstuitkeringen</t>
  </si>
  <si>
    <t>- Batencategorie 2.1 Werkelijk ontvangen rente en winstuitkeringen</t>
  </si>
  <si>
    <t>- A1331a Financiële vaste activa: Leningen aan openbare lichamen (art. 1a Wet Fido)</t>
  </si>
  <si>
    <t>- A1331b Financiële vaste activa: Overige langlopende leningen</t>
  </si>
  <si>
    <t>- A1332a Financiële vaste activa: Uitzettingen in ’s Rijks schatkist met een looptijd ≥ 1 jaar</t>
  </si>
  <si>
    <t>- A1332b Financiële vaste activa: Uitzettingen in de vorm van Nederlands schuldpapier met een looptijd ≥ 1 jaar</t>
  </si>
  <si>
    <t>- A1332c Financiële vaste activa: Overige uitzettingen met een looptijd ≥ 1 jaar</t>
  </si>
  <si>
    <t>Als gevolg van de decentralisaties (3D) in het sociaal domein, (groot) onderhoud en het schatkistbankieren zijn de onderstaande functies, categorieën en balansposten nieuw aan de matrix toegevoegd, gewijzigd of vervallen.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</si>
  <si>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</si>
  <si>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 A222a Uitzettingen: Verstrekte kasgeldleningen aan openbare lichamen (art. 1a Wet Fido)</t>
  </si>
  <si>
    <t>- A222b Uitzettingen: Overige verstrekte kasgeldleningen</t>
  </si>
  <si>
    <t>- A223a Uitzettingen: Rekening courant verhouding met het Rijk</t>
  </si>
  <si>
    <t>- A223b Uitzettingen: Rekening courant verhoudingen overige niet-financiële instellingen</t>
  </si>
  <si>
    <t>- A225a Uitzettingen: Uitzettingen in ’s Rijks schatkist met een looptijd &lt; 1 jaar</t>
  </si>
  <si>
    <t>- A225b Uitzettingen: Uitzettingen in de vorm van Nederlands schuldpapier met een looptijd &lt; 1 jaar</t>
  </si>
  <si>
    <t>- A225c Uitzettingen: Overige uitzettingen met een looptijd &lt; 1 jaar</t>
  </si>
  <si>
    <t>- A29a Overlopende activa: Nog te ontvangen bijdragen van de EU</t>
  </si>
  <si>
    <t>- A29c Overlopende activa: Nog te ontvangen bijdragen van overige overheid</t>
  </si>
  <si>
    <t>- A29d Overlopende activa: Overige overlopende activa</t>
  </si>
  <si>
    <t>- P112 Eigen vermogen: Bestemmingsreserves</t>
  </si>
  <si>
    <t>- P115 Eigen vermogen: Reserve in verband met toets deelfonds sociaal domein</t>
  </si>
  <si>
    <t>- P135a Vaste schuld: Onderhandse leningen van openbare lichamen (art. 1a Wet Fido)</t>
  </si>
  <si>
    <t>- P135b Vaste schuld: Onderhandse leningen van overige binnenlandse sectoren</t>
  </si>
  <si>
    <t>- P211a Vlottende schuld: Kasgeldleningen van openbare lichamen (art. 1a Wet Fido)</t>
  </si>
  <si>
    <t>- P211b Vlottende schuld: Overige kasgeldleningen</t>
  </si>
  <si>
    <t>- P29a Overlopende passiva: Vooruit ontvangen bijdragen van de EU</t>
  </si>
  <si>
    <t>- P29b Overlopende passiva: Vooruit ontvangen bijdragen van het Rijk</t>
  </si>
  <si>
    <t>- P29c Overlopende passiva: Vooruit ontvangen bijdragen van overige overheid</t>
  </si>
  <si>
    <t>- P29d Overlopende passiva: Overige overlopende passiva</t>
  </si>
  <si>
    <t>- A1331 Financiële vaste activa: Overige langlopende leningen</t>
  </si>
  <si>
    <t>- A1332 Financiële vaste activa: Overige uitzettingen met een looptijd ≥ 1 jaar</t>
  </si>
  <si>
    <t>- A222 Uitzettingen: Verstrekte kasgeldleningen</t>
  </si>
  <si>
    <t>- A223 Uitzettingen: Rekening courant verhoudingen niet-financiële instellingen</t>
  </si>
  <si>
    <t>- A225 Uitzettingen: Overige uitzettingen</t>
  </si>
  <si>
    <t>- A29 Overlopende activa</t>
  </si>
  <si>
    <t>- P135 Vaste schuld: Onderhandse leningen van overige binnenlandse sectoren</t>
  </si>
  <si>
    <t>- P211 Vlottende schuld: Kasgeldleningen o/g</t>
  </si>
  <si>
    <t>- P29 Overlopende passiva</t>
  </si>
  <si>
    <t>De omschrijving van functie 970 "Saldo van de rekening van baten en lasten voor bestemming" is gewijzigd in "Saldo van de rekening van baten en lasten". De omschrijving van functie 990 "Saldo van de rekening van baten en lasten na bestemming" is gewijzigd in "Resultaat van de rekening van baten en lasten".</t>
  </si>
  <si>
    <r>
      <t xml:space="preserve">In het model voor het begrotingsjaar 2013 zijn ten opzichte van 2012 </t>
    </r>
    <r>
      <rPr>
        <i/>
        <sz val="10"/>
        <rFont val="Arial"/>
        <family val="2"/>
      </rPr>
      <t>geen</t>
    </r>
    <r>
      <rPr>
        <sz val="10"/>
        <rFont val="Arial"/>
        <family val="2"/>
      </rPr>
      <t xml:space="preserve"> nieuwe functies toegevoegd noch functies vervallen.</t>
    </r>
  </si>
  <si>
    <r>
      <t xml:space="preserve">In het model voor het begrotingsjaar 2012 zijn ten opzichte van 2011 </t>
    </r>
    <r>
      <rPr>
        <i/>
        <sz val="10"/>
        <rFont val="Arial"/>
        <family val="2"/>
      </rPr>
      <t>geen</t>
    </r>
    <r>
      <rPr>
        <sz val="10"/>
        <rFont val="Arial"/>
        <family val="2"/>
      </rPr>
      <t xml:space="preserve"> nieuwe functies toegevoegd noch functies vervallen.</t>
    </r>
  </si>
  <si>
    <t>Vanaf 2010 kunnen gemeenten via het gemeentefonds een bijdrage ontvangen voor de kosten rond het opsporen van conventionele explosieven uit de Tweede Wereldoorlog.</t>
  </si>
  <si>
    <t>Om de nieuwe Bommenregeling te kunnen evalueren en de maatstaf te onderhouden is met ingang van het begrotingsjaar 2011 een nieuwe functie gecreëerd: Opsporing en ruiming conventionele explosieven. Deze functie heeft het nummer 160 gekregen. Voorheen dienden de lasten en baten van opsporing en ruiming van explosieven op functie 140 (Openbare orde en veiligheid) te worden verantwoord.</t>
  </si>
  <si>
    <t>Op de nieuwe functie 160 moeten de kosten van vooronderzoek, van opsporing, van preventieve maatregelen, van spoedvoorzieningen en van grondwerkzaamheden in verband met de ruiming van explosieven worden geboekt. De bijdragen die gemeenten van het Rijk ontvangen ter dekking van de kosten moeten worden verantwoord op functie 921: Algemene uitkering gemeentefonds.</t>
  </si>
  <si>
    <t xml:space="preserve">Omdat de uitkeringen in het kader van de Wet inkomensvoorziening oudere en gedeeltelijk arbeidsongeschikte werknemers (IAOW), de Wet inkomensvoorziening oudere en gedeeltelijk arbeidsongeschikte gewezen zelfstandigen (IAOZ) en de Wet werk en inkomen kunstenaars (WWIK) gebundeld zijn met het I-deel van de Wet Werk en Bijstand, dienen de baten en lasten van deze gebundelde voorzieningen vanaf de aanlevering van de begroting 2011 worden geboekt op functie 610. Deze functie heeft vanaf het begrotingsjaar 2011 de nieuwe naam "Bijstandsverlening en inkomensvoorzieningen" gekregen. </t>
  </si>
  <si>
    <t>Als gevolg van deze bundeling komt functie 612, Inkomensvoorziening vanuit het Rijk met ingang van het begrotingsjaar 2011 te vervallen.</t>
  </si>
  <si>
    <t>Om software-technische redenen is de celbenaming van de voorkolom van de twee kostenplaatsenregels in de verdelingsmatrices met ingang van het begrotingsjaar 2011 gewijzigd. Cel A143 in de "verdelingsmatrix lasten" en de "verdelingsmatrix baten" bevat nu de term kp_kpl in plaats van 'kostenplaatsen'. Cel A144 bevat de term kp_ovg. Deze cel was voorheen leeg. Deze wijzigingen zijn niet zichtbaar in het model van de begrotingen, omdat de kostenplaatsen bij de begroting niet hoeven te worden ingevuld. De desbetreffende regels zijn om die reden door het CBS verborgen.</t>
  </si>
  <si>
    <t>Vanwege de invoering van het participatiebudget is met ingang van het begrotingsjaar 2010 een nieuwe functie gecreëerd voor de lasten en baten van de participatievoorzieningen. Deze functie heeft het nummer 623 gekregen.</t>
  </si>
  <si>
    <t>Deze functie moet de lasten en baten bevatten van het totaal van de re-integratievoorzieningen (WWB-werkdeel), inburgeringsvoorzieningen en educatieopleidingen, zoals gebundeld in het participatiebudget, die voorheen afzonderlijk werden verantwoord op respectievelijk functie 611 (Werkgelegenheid), functie 621 (Vreemdelingen) en functie 482 (Volwasseneneducatie).</t>
  </si>
  <si>
    <t>De inhoud van de functies 715 en 716 is per 1 januari 2009 gewijzigd. Functie 715 bevat de baten en lasten verbonden met de jeugdgezondheidszorg. Functie 716 betreft het meer algemene beleid ten aanzien van jeugd en gezin, waaronder preventief jeugdbeleid en opvoedondersteuning. Ook de lasten die verband houden met de realisatie van de centra voor jeugd en gezin vallen onder deze functie.</t>
  </si>
  <si>
    <t>Omdat het rijk het inzicht in de eigen inkomsten van gemeenten wil verbeteren, en omdat de verbrede rioolheffing en de zorgplichten voor het afvloeiend hemelwater en grondwater zijn ingevoerd, is met ingang van 2008 een aantal nieuwe functies aan de matrix toegevoegd. Daarnaast heeft functie 722 een andere naam gekregen.</t>
  </si>
  <si>
    <t xml:space="preserve">De lasten met betrekking tot een (verbeterd) gescheiden rioolstelsel dienen op de functies 729 en 730 geboekt te worden, de lasten voor maatregelen met betrekking tot de grondwaterproblematiek op functie 731. </t>
  </si>
  <si>
    <t>Als uw gemeente besluit een gecombineerde rioolheffing op te leggen, moeten de baten hiervan op functie 726 gezet worden. Indien de rioolheffing wordt gesplitst moeten de functies 727 en 728 gebruikt worden.</t>
  </si>
  <si>
    <r>
      <t xml:space="preserve">Het model 2014 van de Iv3-matrix is inhoudelijk </t>
    </r>
    <r>
      <rPr>
        <i/>
        <sz val="10"/>
        <rFont val="Arial"/>
        <family val="2"/>
      </rPr>
      <t xml:space="preserve">niet </t>
    </r>
    <r>
      <rPr>
        <sz val="10"/>
        <rFont val="Arial"/>
        <family val="2"/>
      </rPr>
      <t>veranderd ten opzichte van het model 2013. Wel is de omschrijving van de functies 970 en 990 aangepast, conform de wijzigingen in het Besluit van 25 juni 2013 tot  wijziging van het BBV.</t>
    </r>
  </si>
  <si>
    <r>
      <t xml:space="preserve">Daarnaast is de omschrijving van de balanspost A23 gewijzigd van ‘Liquide middelen (kas, bank en giro)’  in ‘Liquide middelen (kas en banksaldi)’. De omschrijving van balanspost P212 is gewijzigd van ‘Bank- en girosaldi’ in ‘Banksaldi'. </t>
    </r>
    <r>
      <rPr>
        <sz val="10"/>
        <rFont val="Arial"/>
        <family val="2"/>
      </rPr>
      <t xml:space="preserve"> </t>
    </r>
  </si>
  <si>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daarom in het model verborgen.</t>
    </r>
  </si>
  <si>
    <t>Vanaf het boekjaar 2008 werkt het CBS met één Iv3-model voor zowel begrotingen als kwartaal- en jaarrekeningen, omdat diverse softwareleveranciers en decentrale overheden hierom gevraagd hebben. Het CBS zal de regels die niet hoeven worden ingevuld, verbergen.</t>
  </si>
  <si>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"5.Verdelingsmatrix lasten" en "6.Verdelingsmatrix baten" bestemd.</t>
  </si>
  <si>
    <t>De balansposten staan in het tabblad "7.Balansstanden". Uitleg over de afzonderlijke balansposten is opgenomen in de artikelen 30 t/m 58 van het BBV.</t>
  </si>
  <si>
    <t>Nb voor de begrotingen hoeven de (mutaties van) balansstanden niet ingevuld te worden.</t>
  </si>
  <si>
    <t>- A29b Overlopende activa: Nog te ontvangen bijdragen van het Rijk</t>
  </si>
  <si>
    <t>- P113 Eigen vermogen: Overige bestemmingsreserves</t>
  </si>
  <si>
    <t>- Functie 421 Basisonderwijs, onderwijshuisvesting (Openbaar en Bijzonder)</t>
  </si>
  <si>
    <t>Re-integratie- en participatievoorzieningen Participatiewet</t>
  </si>
  <si>
    <t>Individuele voorzieningen Natura Jeugd</t>
  </si>
  <si>
    <t>- Functie 320 Industrie</t>
  </si>
  <si>
    <t>2011) en de wijzigingen in de Iv3-functies vanaf begrotingsjaar 2015 zoals vermeld in het</t>
  </si>
  <si>
    <t>werkblad "3.Toelichting" onder "Wijzigingen model 2015".</t>
  </si>
  <si>
    <t>Den Haag, juli 2014</t>
  </si>
  <si>
    <t>Dhr. dr. H. Verduin</t>
  </si>
  <si>
    <t>Langlopende effecten m.u.v. aandelen</t>
  </si>
  <si>
    <t>Chartaal geld en deposito's</t>
  </si>
  <si>
    <t xml:space="preserve">De begrotingsgegevens dienen, voorzien van een akkoordverklaring van het college, vóór 15 november 2014 door het CBS te zijn ontvangen. </t>
  </si>
  <si>
    <t>U dient de Iv3-matrix (in Excel- of XBRL-formaat) en de akkoordverklaring (in pdf-formaat) samen in één zipfile te uploaden via</t>
  </si>
  <si>
    <r>
      <rPr>
        <sz val="10"/>
        <color indexed="8"/>
        <rFont val="Arial"/>
        <family val="2"/>
      </rPr>
      <t xml:space="preserve">Let op: Wijzigingen van de contactpersoon kunt u niet via de upload-pagina doorvoeren. Mutaties van de contactpersoon dient u via </t>
    </r>
    <r>
      <rPr>
        <u/>
        <sz val="10"/>
        <color indexed="8"/>
        <rFont val="Arial"/>
        <family val="2"/>
      </rPr>
      <t>https://www.rijksoverheid.nl/onderwerpen/gemeenten/gemeentelijke-financien/specifieke-uitkeri/doorgeven-of-wijzigen-contactgegevens-sisa-en-of-iv3</t>
    </r>
    <r>
      <rPr>
        <sz val="10"/>
        <color indexed="8"/>
        <rFont val="Arial"/>
        <family val="2"/>
      </rPr>
      <t>, door te geven aan het Ministerie van BZK.</t>
    </r>
  </si>
  <si>
    <t>Let op: de invuller hoeft niet gelijk te zijn aan de officiële, bij het ministerie van BZK geregistreerde, contactpersoon voor de communicatie over de levering van de Iv3 (zie het tabblad "Toelichting", informatie gemeente )</t>
  </si>
  <si>
    <r>
      <t>De begrotingen</t>
    </r>
    <r>
      <rPr>
        <sz val="10"/>
        <color indexed="10"/>
        <rFont val="Arial"/>
        <family val="2"/>
      </rPr>
      <t xml:space="preserve"> </t>
    </r>
    <r>
      <rPr>
        <sz val="10"/>
        <rFont val="Arial"/>
        <family val="2"/>
      </rPr>
      <t xml:space="preserve">2015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(Iv3). Voor de begroting is slechts een beperkte invulling van de matrix vereist. Het betreft de lasten en baten volgens de functionele indeling, indien mogelijk gespecificeerd naar economische categorie. Wij verzoeken u om, indien mogelijk, de gegevens van de vastgestelde begroting in te sturen. Naast de financiële gegevens dient u een akkoordverklaring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</si>
  <si>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het BBV.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</si>
  <si>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 xml:space="preserve">Naast aanlevering in Excel bestaat de mogelijkheid om de gegevens te verstrekken in eXtensible Business Reporting Language (XBRL). Hiervoor heeft het CBS een taxonomie ontwikkeld die op de website van Bureau Kredo van het CBS te vinden is. </t>
  </si>
  <si>
    <t>Nieuw zijn:</t>
  </si>
  <si>
    <t>Gewijzigd (qua naam en/of inhoud) zijn:</t>
  </si>
  <si>
    <t>Gewijzigd is</t>
  </si>
  <si>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 van de contactpersoon dient u via  </t>
    </r>
    <r>
      <rPr>
        <u/>
        <sz val="10"/>
        <rFont val="Arial"/>
        <family val="2"/>
      </rPr>
      <t>https://www.rijksoverheid.nl/onderwerpen/gemeenten/gemeentelijke-financien/specifieke-uitkeri/doorgeven-of-wijzigen-contactgegevens-sisa-en-of-iv3</t>
    </r>
    <r>
      <rPr>
        <sz val="10"/>
        <rFont val="Arial"/>
        <family val="2"/>
      </rPr>
      <t xml:space="preserve"> door te geven aan het Ministerie van BZK.</t>
    </r>
  </si>
  <si>
    <r>
      <t xml:space="preserve">Op </t>
    </r>
    <r>
      <rPr>
        <u/>
        <sz val="10"/>
        <rFont val="Arial"/>
        <family val="2"/>
      </rPr>
      <t>http://www.rijksoverheid.nl/ministeries/bzk/documenten-en-publicaties/publicaties/2014/06/13/totaaloverzicht-met-aanpassingen-iv3-informatievraag-2015-gem-gr.html</t>
    </r>
    <r>
      <rPr>
        <sz val="10"/>
        <rFont val="Arial"/>
        <family val="2"/>
      </rPr>
      <t xml:space="preserve"> is een overzicht van alle (vervallen, nieuwe, gewijzigde en ongewijzigde) functies opgenomen, inclusief hun meest recente toelichting. Dit overzicht is een concept en heeft dus nog geen definitieve status. In de loop van 2014 zal een nieuwe Ministeriële Regeling Informatie voor derden (Iv3) worden gepubliceerd.</t>
    </r>
  </si>
  <si>
    <t>Een overzicht van alle wijzigingen is opgenomen op het tabblad "3.Toelichting" onder de kop "Wijzigingen model 2015.</t>
  </si>
  <si>
    <r>
      <t>Het model 2015 van de Iv3-matrix is</t>
    </r>
    <r>
      <rPr>
        <b/>
        <i/>
        <sz val="10"/>
        <rFont val="Arial"/>
        <family val="2"/>
      </rPr>
      <t xml:space="preserve"> ingrijpend </t>
    </r>
    <r>
      <rPr>
        <b/>
        <sz val="10"/>
        <rFont val="Arial"/>
        <family val="2"/>
      </rPr>
      <t xml:space="preserve">veranderd ten opzichte van het model 2014. De functie-indeling is aangepast, onder meer als gevolg van nieuwe taken die gemeenten krijgen in het sociaal domein. </t>
    </r>
    <r>
      <rPr>
        <sz val="10"/>
        <rFont val="Arial"/>
        <family val="2"/>
      </rPr>
      <t>Daarnaast zijn wijzigingen aangebracht in de economische categorieën en, door de invoering van het schatkistbankieren, in de balansposten. Invulling van deze gegevens (categorieën, balansmutaties en -standen) is echter niet verplicht voor begrotingen.</t>
    </r>
  </si>
  <si>
    <t>Inkomst grijze cel:</t>
  </si>
  <si>
    <t>Functie 922 ecl 401 Algemene baten en lasten  - Belastingen op producenten</t>
  </si>
  <si>
    <t>De gemeentelijke belastingdienst zorgt ervoor dat de bijdrage / heffing voor de BIZ wordt geind.</t>
  </si>
  <si>
    <t>Dordrecht</t>
  </si>
  <si>
    <t>0505</t>
  </si>
  <si>
    <t>P.M.D. van Wijngaarden</t>
  </si>
  <si>
    <t>SCD/AGB/FIN</t>
  </si>
  <si>
    <t>Senior Adviseur FA</t>
  </si>
  <si>
    <t>078 - 770 2289</t>
  </si>
  <si>
    <t>FA@drechtsteden.nl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</si>
</sst>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dd/mm/yyyy"/>
    <numFmt numFmtId="166" formatCode="dd/m/yyyy"/>
    <numFmt numFmtId="167" formatCode="d\ mmmm\ yyyy"/>
    <numFmt numFmtId="168" formatCode="d\ mmmm"/>
    <numFmt numFmtId="169" formatCode="#,##0_ ;[Red]\-#,##0\ "/>
  </numFmts>
  <fonts count="56" x14ac:knownFonts="1">
    <font>
      <sz val="10"/>
      <name val="Arial"/>
    </font>
    <font>
      <sz val="10"/>
      <name val="Arial"/>
      <family val="2"/>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sz val="11"/>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sz val="8"/>
      <name val="Arial"/>
      <family val="2"/>
    </font>
    <font>
      <b/>
      <sz val="10"/>
      <name val="Arial"/>
      <family val="2"/>
    </font>
    <font>
      <b/>
      <sz val="10"/>
      <color indexed="8"/>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10"/>
      <color indexed="8"/>
      <name val="Arial"/>
      <family val="2"/>
    </font>
    <font>
      <sz val="6"/>
      <color indexed="13"/>
      <name val="Arial"/>
      <family val="2"/>
    </font>
    <font>
      <sz val="9"/>
      <name val="Arial"/>
      <family val="2"/>
    </font>
    <font>
      <u/>
      <sz val="10"/>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b/>
      <sz val="9"/>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s>
  <borders count="80">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thin">
        <color indexed="22"/>
      </right>
      <top style="thin">
        <color indexed="22"/>
      </top>
      <bottom/>
      <diagonal/>
    </border>
    <border>
      <left style="medium">
        <color indexed="64"/>
      </left>
      <right style="thin">
        <color indexed="64"/>
      </right>
      <top style="thin">
        <color indexed="64"/>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s>
  <cellStyleXfs count="3">
    <xf numFmtId="0" fontId="0" fillId="0" borderId="0"/>
    <xf numFmtId="0" fontId="3" fillId="0" borderId="0" applyNumberFormat="0" applyFill="0" applyBorder="0" applyAlignment="0" applyProtection="0">
      <alignment vertical="top"/>
      <protection locked="0"/>
    </xf>
    <xf numFmtId="0" fontId="19" fillId="0" borderId="0"/>
  </cellStyleXfs>
  <cellXfs count="414">
    <xf numFmtId="0" fontId="0" fillId="0" borderId="0" xfId="0"/>
    <xf numFmtId="0" fontId="9" fillId="0" borderId="0" xfId="0" applyFont="1" applyAlignment="1">
      <alignment vertical="center"/>
    </xf>
    <xf numFmtId="49" fontId="9" fillId="0" borderId="0" xfId="0" applyNumberFormat="1" applyFont="1" applyAlignment="1">
      <alignment vertical="center" wrapText="1"/>
    </xf>
    <xf numFmtId="49" fontId="5" fillId="0" borderId="0" xfId="0" applyNumberFormat="1" applyFont="1" applyAlignment="1">
      <alignment vertical="center" wrapText="1"/>
    </xf>
    <xf numFmtId="0" fontId="8" fillId="0" borderId="0" xfId="0" applyFont="1" applyAlignment="1">
      <alignment vertical="center" wrapText="1"/>
    </xf>
    <xf numFmtId="0" fontId="5" fillId="0" borderId="0" xfId="0" applyNumberFormat="1" applyFont="1" applyAlignment="1">
      <alignment vertical="center" wrapText="1"/>
    </xf>
    <xf numFmtId="0" fontId="9" fillId="0" borderId="0" xfId="0" applyNumberFormat="1" applyFont="1" applyAlignment="1">
      <alignment vertical="center"/>
    </xf>
    <xf numFmtId="49" fontId="8" fillId="0" borderId="0" xfId="0" applyNumberFormat="1" applyFont="1" applyAlignment="1">
      <alignment horizontal="left" vertical="center" wrapText="1"/>
    </xf>
    <xf numFmtId="49" fontId="10" fillId="0" borderId="0" xfId="0" applyNumberFormat="1" applyFont="1" applyAlignment="1">
      <alignment vertical="center" wrapText="1"/>
    </xf>
    <xf numFmtId="49" fontId="2" fillId="2" borderId="0" xfId="0" applyNumberFormat="1" applyFont="1" applyFill="1" applyAlignment="1">
      <alignment vertical="center" wrapText="1"/>
    </xf>
    <xf numFmtId="0" fontId="7" fillId="0" borderId="0" xfId="0" applyFont="1" applyProtection="1"/>
    <xf numFmtId="49" fontId="5" fillId="0" borderId="0" xfId="0" applyNumberFormat="1" applyFont="1" applyAlignment="1" applyProtection="1">
      <alignment wrapText="1"/>
    </xf>
    <xf numFmtId="49" fontId="12" fillId="0" borderId="0" xfId="0" applyNumberFormat="1" applyFont="1" applyAlignment="1" applyProtection="1">
      <alignment horizontal="left"/>
    </xf>
    <xf numFmtId="49" fontId="13" fillId="0" borderId="0" xfId="0" applyNumberFormat="1" applyFont="1" applyAlignment="1" applyProtection="1">
      <alignment horizontal="right" wrapText="1"/>
    </xf>
    <xf numFmtId="0" fontId="5" fillId="0" borderId="0" xfId="0" applyNumberFormat="1" applyFont="1" applyAlignment="1" applyProtection="1">
      <alignment wrapText="1"/>
    </xf>
    <xf numFmtId="49" fontId="5" fillId="0" borderId="0" xfId="0" applyNumberFormat="1" applyFont="1" applyAlignment="1" applyProtection="1">
      <alignment horizontal="left" wrapText="1"/>
      <protection locked="0"/>
    </xf>
    <xf numFmtId="49" fontId="5" fillId="0" borderId="0" xfId="0" applyNumberFormat="1" applyFont="1" applyAlignment="1" applyProtection="1">
      <alignment horizontal="left" wrapText="1"/>
    </xf>
    <xf numFmtId="49" fontId="9" fillId="0" borderId="0" xfId="0" applyNumberFormat="1" applyFont="1" applyAlignment="1" applyProtection="1">
      <alignment wrapText="1"/>
    </xf>
    <xf numFmtId="49" fontId="9" fillId="0" borderId="0" xfId="0" applyNumberFormat="1" applyFont="1" applyAlignment="1" applyProtection="1">
      <alignment horizontal="left"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wrapText="1"/>
    </xf>
    <xf numFmtId="0" fontId="5" fillId="0" borderId="0" xfId="0" applyFont="1"/>
    <xf numFmtId="0" fontId="4" fillId="0" borderId="0" xfId="0" applyFont="1"/>
    <xf numFmtId="0" fontId="18" fillId="0" borderId="0" xfId="1" applyFont="1" applyAlignment="1" applyProtection="1"/>
    <xf numFmtId="0" fontId="5" fillId="0" borderId="0" xfId="0" applyFont="1" applyAlignment="1">
      <alignment wrapText="1"/>
    </xf>
    <xf numFmtId="0" fontId="18" fillId="0" borderId="0" xfId="0" applyFont="1" applyAlignment="1">
      <alignment horizontal="center" wrapText="1"/>
    </xf>
    <xf numFmtId="0" fontId="17" fillId="0" borderId="0" xfId="0" applyFont="1" applyAlignment="1">
      <alignment wrapText="1"/>
    </xf>
    <xf numFmtId="0" fontId="5" fillId="0" borderId="0" xfId="0" applyNumberFormat="1" applyFont="1" applyAlignment="1">
      <alignment vertical="center"/>
    </xf>
    <xf numFmtId="49" fontId="6" fillId="0" borderId="0" xfId="0" applyNumberFormat="1" applyFont="1" applyAlignment="1">
      <alignment vertical="center" wrapText="1"/>
    </xf>
    <xf numFmtId="49" fontId="15" fillId="0" borderId="0" xfId="0" applyNumberFormat="1" applyFont="1" applyAlignment="1">
      <alignment vertical="center" wrapText="1"/>
    </xf>
    <xf numFmtId="49" fontId="20" fillId="3" borderId="0" xfId="0" applyNumberFormat="1" applyFont="1" applyFill="1"/>
    <xf numFmtId="49" fontId="20" fillId="0" borderId="0" xfId="0" applyNumberFormat="1" applyFont="1"/>
    <xf numFmtId="49" fontId="20" fillId="0" borderId="0" xfId="0" applyNumberFormat="1" applyFont="1" applyBorder="1"/>
    <xf numFmtId="49" fontId="20" fillId="0" borderId="0" xfId="0" applyNumberFormat="1" applyFont="1" applyBorder="1" applyAlignment="1">
      <alignment horizontal="left"/>
    </xf>
    <xf numFmtId="0" fontId="7" fillId="2" borderId="0" xfId="0" applyFont="1" applyFill="1" applyProtection="1"/>
    <xf numFmtId="0" fontId="22" fillId="2" borderId="0" xfId="0" applyFont="1" applyFill="1" applyAlignment="1" applyProtection="1">
      <alignment horizontal="right"/>
    </xf>
    <xf numFmtId="0" fontId="7" fillId="2" borderId="0" xfId="0" applyFont="1" applyFill="1" applyAlignment="1" applyProtection="1">
      <alignment vertical="center"/>
    </xf>
    <xf numFmtId="49" fontId="20" fillId="0" borderId="0" xfId="0" applyNumberFormat="1" applyFont="1" applyAlignment="1">
      <alignment vertical="center"/>
    </xf>
    <xf numFmtId="0" fontId="4" fillId="2" borderId="0" xfId="0" applyFont="1" applyFill="1" applyAlignment="1" applyProtection="1">
      <alignment horizontal="center"/>
    </xf>
    <xf numFmtId="49" fontId="5" fillId="2" borderId="0" xfId="0" applyNumberFormat="1" applyFont="1" applyFill="1" applyBorder="1" applyAlignment="1">
      <alignment horizontal="left"/>
    </xf>
    <xf numFmtId="49" fontId="20" fillId="0" borderId="0" xfId="0" applyNumberFormat="1" applyFont="1" applyAlignment="1"/>
    <xf numFmtId="0" fontId="7" fillId="0" borderId="0" xfId="0" applyFont="1" applyAlignment="1" applyProtection="1">
      <alignment horizontal="left"/>
    </xf>
    <xf numFmtId="0" fontId="22" fillId="4" borderId="0" xfId="0" applyFont="1" applyFill="1" applyBorder="1" applyProtection="1"/>
    <xf numFmtId="0" fontId="21" fillId="4" borderId="0" xfId="0" applyFont="1" applyFill="1" applyBorder="1" applyAlignment="1" applyProtection="1">
      <alignment horizontal="center"/>
    </xf>
    <xf numFmtId="0" fontId="22" fillId="4" borderId="0" xfId="0" applyFont="1" applyFill="1" applyBorder="1" applyAlignment="1" applyProtection="1">
      <alignment horizontal="center"/>
    </xf>
    <xf numFmtId="0" fontId="7" fillId="0" borderId="0" xfId="0" applyFont="1" applyFill="1" applyProtection="1"/>
    <xf numFmtId="0" fontId="24" fillId="4" borderId="0" xfId="0" applyFont="1" applyFill="1" applyBorder="1" applyAlignment="1" applyProtection="1">
      <alignment horizontal="left"/>
    </xf>
    <xf numFmtId="0" fontId="7" fillId="2" borderId="0" xfId="0" applyFont="1" applyFill="1" applyBorder="1" applyAlignment="1" applyProtection="1">
      <alignment horizontal="center"/>
    </xf>
    <xf numFmtId="49" fontId="20" fillId="2" borderId="0" xfId="0" applyNumberFormat="1" applyFont="1" applyFill="1"/>
    <xf numFmtId="0" fontId="25" fillId="0" borderId="2" xfId="0" applyFont="1" applyFill="1" applyBorder="1" applyAlignment="1">
      <alignment horizontal="left" vertical="top"/>
    </xf>
    <xf numFmtId="0" fontId="25" fillId="0" borderId="3" xfId="0" applyFont="1" applyFill="1" applyBorder="1" applyAlignment="1">
      <alignmen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Fill="1" applyBorder="1" applyAlignment="1">
      <alignment horizontal="center" vertical="center"/>
    </xf>
    <xf numFmtId="0" fontId="2" fillId="0" borderId="0" xfId="0" applyFont="1" applyBorder="1" applyAlignment="1">
      <alignment horizontal="center" vertical="center"/>
    </xf>
    <xf numFmtId="0" fontId="26" fillId="0" borderId="0" xfId="0" applyFont="1"/>
    <xf numFmtId="1" fontId="25" fillId="0" borderId="8" xfId="0" applyNumberFormat="1" applyFont="1" applyFill="1" applyBorder="1" applyAlignment="1">
      <alignment horizontal="left"/>
    </xf>
    <xf numFmtId="1" fontId="25" fillId="0" borderId="9" xfId="0" applyNumberFormat="1" applyFont="1" applyFill="1" applyBorder="1" applyAlignment="1">
      <alignment horizontal="right" vertical="center"/>
    </xf>
    <xf numFmtId="0" fontId="26" fillId="0" borderId="10" xfId="0" applyFont="1" applyBorder="1" applyAlignment="1">
      <alignment horizontal="center" vertical="center" textRotation="90" wrapText="1"/>
    </xf>
    <xf numFmtId="0" fontId="26" fillId="0" borderId="11" xfId="0" applyFont="1" applyBorder="1" applyAlignment="1">
      <alignment horizontal="center" vertical="center" textRotation="90" wrapText="1"/>
    </xf>
    <xf numFmtId="0" fontId="26" fillId="0" borderId="11" xfId="0" applyFont="1" applyFill="1" applyBorder="1" applyAlignment="1">
      <alignment horizontal="center" vertical="center" textRotation="90" wrapText="1"/>
    </xf>
    <xf numFmtId="0" fontId="26" fillId="0" borderId="12" xfId="0" applyFont="1" applyBorder="1" applyAlignment="1">
      <alignment horizontal="center" vertical="center" textRotation="90" wrapText="1"/>
    </xf>
    <xf numFmtId="0" fontId="26" fillId="0" borderId="13" xfId="0" applyFont="1" applyFill="1" applyBorder="1" applyAlignment="1">
      <alignment horizontal="center" vertical="center" textRotation="90" wrapText="1"/>
    </xf>
    <xf numFmtId="0" fontId="26" fillId="0" borderId="0" xfId="0" applyFont="1" applyBorder="1" applyAlignment="1">
      <alignment vertical="center" wrapText="1"/>
    </xf>
    <xf numFmtId="0" fontId="2" fillId="2" borderId="14" xfId="0" applyFont="1" applyFill="1" applyBorder="1" applyAlignment="1">
      <alignment vertical="center"/>
    </xf>
    <xf numFmtId="0" fontId="26" fillId="2" borderId="15" xfId="0" applyFont="1" applyFill="1" applyBorder="1" applyAlignment="1">
      <alignment vertical="center"/>
    </xf>
    <xf numFmtId="0" fontId="26" fillId="0" borderId="0" xfId="0" applyFont="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6" fillId="0" borderId="18" xfId="0" quotePrefix="1" applyFont="1" applyFill="1" applyBorder="1" applyAlignment="1">
      <alignment horizontal="center" vertical="center"/>
    </xf>
    <xf numFmtId="0" fontId="26" fillId="0" borderId="19" xfId="0" applyFont="1" applyFill="1" applyBorder="1" applyAlignment="1">
      <alignment vertical="center"/>
    </xf>
    <xf numFmtId="0" fontId="26" fillId="0" borderId="0" xfId="0" applyFont="1" applyFill="1" applyBorder="1" applyAlignment="1">
      <alignment vertical="center"/>
    </xf>
    <xf numFmtId="0" fontId="2" fillId="2" borderId="26" xfId="0" applyFont="1" applyFill="1" applyBorder="1" applyAlignment="1">
      <alignment vertical="center"/>
    </xf>
    <xf numFmtId="0" fontId="26" fillId="2" borderId="27" xfId="0" applyFont="1" applyFill="1" applyBorder="1" applyAlignment="1">
      <alignment vertical="center"/>
    </xf>
    <xf numFmtId="0" fontId="26" fillId="0" borderId="18" xfId="0" applyFont="1" applyFill="1" applyBorder="1" applyAlignment="1">
      <alignment horizontal="center" vertical="center"/>
    </xf>
    <xf numFmtId="0" fontId="2" fillId="0" borderId="18" xfId="0" applyFont="1" applyFill="1" applyBorder="1" applyAlignment="1">
      <alignment vertical="center"/>
    </xf>
    <xf numFmtId="0" fontId="27" fillId="0" borderId="31" xfId="0" applyFont="1" applyFill="1" applyBorder="1" applyAlignment="1">
      <alignment vertical="center"/>
    </xf>
    <xf numFmtId="0" fontId="2" fillId="0" borderId="0" xfId="0" applyFont="1" applyBorder="1" applyAlignment="1">
      <alignment vertical="center"/>
    </xf>
    <xf numFmtId="0" fontId="2" fillId="0" borderId="0" xfId="0" applyFont="1"/>
    <xf numFmtId="0" fontId="26" fillId="2" borderId="14" xfId="0" applyFont="1" applyFill="1" applyBorder="1" applyAlignment="1">
      <alignment vertical="center"/>
    </xf>
    <xf numFmtId="0" fontId="26" fillId="0" borderId="0" xfId="0" applyFont="1" applyBorder="1"/>
    <xf numFmtId="0" fontId="2" fillId="2" borderId="32" xfId="0" applyFont="1" applyFill="1" applyBorder="1" applyAlignment="1">
      <alignment vertical="center"/>
    </xf>
    <xf numFmtId="0" fontId="26" fillId="2" borderId="33" xfId="0" applyFont="1" applyFill="1" applyBorder="1" applyAlignment="1">
      <alignment vertical="center"/>
    </xf>
    <xf numFmtId="0" fontId="26" fillId="0" borderId="17" xfId="0" applyFont="1" applyFill="1" applyBorder="1" applyAlignment="1">
      <alignment vertical="center"/>
    </xf>
    <xf numFmtId="0" fontId="26" fillId="0" borderId="34" xfId="0" applyFont="1" applyFill="1" applyBorder="1" applyAlignment="1">
      <alignment vertical="center"/>
    </xf>
    <xf numFmtId="0" fontId="2" fillId="0" borderId="35" xfId="0" applyFont="1" applyFill="1" applyBorder="1" applyAlignment="1">
      <alignment vertical="center"/>
    </xf>
    <xf numFmtId="0" fontId="26" fillId="2" borderId="36" xfId="0" applyFont="1" applyFill="1" applyBorder="1" applyAlignment="1">
      <alignment vertical="center"/>
    </xf>
    <xf numFmtId="0" fontId="26" fillId="2" borderId="37" xfId="0" applyFont="1" applyFill="1" applyBorder="1" applyAlignment="1">
      <alignment vertical="center"/>
    </xf>
    <xf numFmtId="0" fontId="28" fillId="0" borderId="18" xfId="0" applyFont="1" applyBorder="1" applyAlignment="1">
      <alignment horizontal="center"/>
    </xf>
    <xf numFmtId="0" fontId="28" fillId="0" borderId="19" xfId="0" applyFont="1" applyBorder="1"/>
    <xf numFmtId="0" fontId="27" fillId="0" borderId="16" xfId="0" applyFont="1" applyFill="1" applyBorder="1" applyAlignment="1">
      <alignment vertical="center"/>
    </xf>
    <xf numFmtId="0" fontId="27" fillId="0" borderId="17" xfId="0" applyFont="1" applyFill="1" applyBorder="1" applyAlignment="1">
      <alignment vertical="center"/>
    </xf>
    <xf numFmtId="0" fontId="28" fillId="0" borderId="19" xfId="0" applyFont="1" applyFill="1" applyBorder="1" applyAlignment="1">
      <alignment vertical="center"/>
    </xf>
    <xf numFmtId="0" fontId="26" fillId="2" borderId="38" xfId="0" applyFont="1" applyFill="1" applyBorder="1" applyAlignment="1">
      <alignment vertical="center"/>
    </xf>
    <xf numFmtId="0" fontId="26" fillId="2" borderId="39" xfId="0" applyFont="1" applyFill="1" applyBorder="1" applyAlignment="1">
      <alignment vertical="center"/>
    </xf>
    <xf numFmtId="0" fontId="27" fillId="0" borderId="40" xfId="0" applyFont="1" applyFill="1" applyBorder="1" applyAlignment="1">
      <alignment vertical="center"/>
    </xf>
    <xf numFmtId="0" fontId="27" fillId="0" borderId="41" xfId="0" applyFont="1" applyFill="1" applyBorder="1" applyAlignment="1">
      <alignment vertical="center"/>
    </xf>
    <xf numFmtId="0" fontId="26" fillId="0" borderId="0" xfId="0" applyFont="1" applyFill="1" applyBorder="1" applyAlignment="1">
      <alignment horizontal="right" vertical="center"/>
    </xf>
    <xf numFmtId="0" fontId="26" fillId="2" borderId="0" xfId="0" applyFont="1" applyFill="1" applyBorder="1" applyAlignment="1" applyProtection="1">
      <alignment horizontal="right" vertical="center"/>
    </xf>
    <xf numFmtId="0" fontId="26" fillId="2" borderId="0" xfId="0" applyFont="1" applyFill="1" applyBorder="1" applyAlignment="1" applyProtection="1">
      <alignment horizontal="right" vertical="center"/>
      <protection locked="0"/>
    </xf>
    <xf numFmtId="0" fontId="26" fillId="2" borderId="42" xfId="0" applyFont="1" applyFill="1" applyBorder="1" applyAlignment="1" applyProtection="1">
      <alignment horizontal="right" vertical="center"/>
      <protection locked="0"/>
    </xf>
    <xf numFmtId="0" fontId="2" fillId="0" borderId="0" xfId="0" applyFont="1" applyFill="1" applyBorder="1" applyAlignment="1">
      <alignment vertical="center"/>
    </xf>
    <xf numFmtId="0" fontId="31" fillId="3" borderId="0" xfId="0" applyFont="1" applyFill="1" applyAlignment="1" applyProtection="1">
      <alignment vertical="center"/>
    </xf>
    <xf numFmtId="0" fontId="26" fillId="0" borderId="0" xfId="0" applyFont="1" applyAlignment="1" applyProtection="1">
      <alignment vertical="center"/>
    </xf>
    <xf numFmtId="0" fontId="31" fillId="0" borderId="0" xfId="0" applyFont="1" applyFill="1" applyAlignment="1" applyProtection="1">
      <alignment vertical="center"/>
    </xf>
    <xf numFmtId="0" fontId="32" fillId="0" borderId="0" xfId="0" applyNumberFormat="1" applyFont="1" applyFill="1" applyAlignment="1" applyProtection="1">
      <alignment horizontal="left" vertical="center" wrapText="1"/>
    </xf>
    <xf numFmtId="0" fontId="26" fillId="0" borderId="0" xfId="0" applyFont="1" applyFill="1" applyAlignment="1" applyProtection="1">
      <alignment vertical="center"/>
    </xf>
    <xf numFmtId="0" fontId="7" fillId="0" borderId="0" xfId="0" applyFont="1" applyAlignment="1" applyProtection="1"/>
    <xf numFmtId="0" fontId="22" fillId="2" borderId="0" xfId="0" applyFont="1" applyFill="1" applyAlignment="1" applyProtection="1">
      <alignment horizontal="center"/>
    </xf>
    <xf numFmtId="49" fontId="33" fillId="2" borderId="0" xfId="0" applyNumberFormat="1" applyFont="1" applyFill="1" applyBorder="1" applyAlignment="1" applyProtection="1">
      <alignment horizontal="left"/>
    </xf>
    <xf numFmtId="0" fontId="33" fillId="2" borderId="0" xfId="0" applyFont="1" applyFill="1" applyAlignment="1" applyProtection="1"/>
    <xf numFmtId="168" fontId="33" fillId="2" borderId="0" xfId="0" applyNumberFormat="1" applyFont="1" applyFill="1" applyAlignment="1" applyProtection="1">
      <alignment horizontal="right"/>
    </xf>
    <xf numFmtId="0" fontId="22" fillId="2" borderId="0" xfId="0" applyFont="1" applyFill="1" applyAlignment="1" applyProtection="1"/>
    <xf numFmtId="165" fontId="22" fillId="4" borderId="0" xfId="0" applyNumberFormat="1" applyFont="1" applyFill="1" applyBorder="1" applyAlignment="1" applyProtection="1"/>
    <xf numFmtId="0" fontId="22" fillId="4" borderId="0" xfId="0" applyFont="1" applyFill="1" applyBorder="1" applyAlignment="1" applyProtection="1"/>
    <xf numFmtId="0" fontId="4" fillId="0" borderId="0" xfId="0" applyFont="1" applyBorder="1" applyAlignment="1" applyProtection="1"/>
    <xf numFmtId="0" fontId="7" fillId="2" borderId="45" xfId="0" applyFont="1" applyFill="1" applyBorder="1" applyAlignment="1" applyProtection="1"/>
    <xf numFmtId="49" fontId="7" fillId="2" borderId="0" xfId="0" applyNumberFormat="1" applyFont="1" applyFill="1" applyBorder="1" applyAlignment="1" applyProtection="1">
      <alignment horizontal="center"/>
    </xf>
    <xf numFmtId="165" fontId="33" fillId="2" borderId="0" xfId="0" applyNumberFormat="1" applyFont="1" applyFill="1" applyAlignment="1" applyProtection="1">
      <alignment horizontal="center"/>
    </xf>
    <xf numFmtId="166" fontId="33" fillId="2" borderId="0" xfId="0" applyNumberFormat="1" applyFont="1" applyFill="1" applyAlignment="1" applyProtection="1">
      <alignment horizontal="center"/>
    </xf>
    <xf numFmtId="0" fontId="7" fillId="2" borderId="0" xfId="0" applyFont="1" applyFill="1" applyBorder="1" applyAlignment="1" applyProtection="1"/>
    <xf numFmtId="0" fontId="34" fillId="0" borderId="0" xfId="0" applyFont="1" applyBorder="1" applyAlignment="1"/>
    <xf numFmtId="0" fontId="7" fillId="2" borderId="0" xfId="0" applyFont="1" applyFill="1" applyAlignment="1" applyProtection="1"/>
    <xf numFmtId="0" fontId="35" fillId="2" borderId="0" xfId="0" applyFont="1" applyFill="1" applyBorder="1" applyAlignment="1">
      <alignment horizontal="left"/>
    </xf>
    <xf numFmtId="0" fontId="1" fillId="2" borderId="0" xfId="0" applyFont="1" applyFill="1" applyBorder="1" applyAlignment="1">
      <alignment horizontal="center"/>
    </xf>
    <xf numFmtId="0" fontId="1" fillId="0" borderId="0" xfId="0" applyFont="1" applyBorder="1" applyAlignment="1"/>
    <xf numFmtId="0" fontId="7" fillId="2" borderId="0" xfId="0" applyFont="1" applyFill="1" applyBorder="1" applyAlignment="1" applyProtection="1">
      <protection locked="0"/>
    </xf>
    <xf numFmtId="0" fontId="36" fillId="0" borderId="0" xfId="0" applyFont="1" applyFill="1" applyBorder="1" applyAlignment="1"/>
    <xf numFmtId="0" fontId="35" fillId="2" borderId="0" xfId="0" applyFont="1" applyFill="1" applyAlignment="1" applyProtection="1">
      <alignment horizontal="left"/>
    </xf>
    <xf numFmtId="0" fontId="1" fillId="0" borderId="0" xfId="0" applyFont="1" applyFill="1" applyBorder="1" applyAlignment="1"/>
    <xf numFmtId="0" fontId="7" fillId="0" borderId="0" xfId="0" applyFont="1" applyFill="1" applyAlignment="1" applyProtection="1"/>
    <xf numFmtId="0" fontId="7" fillId="0" borderId="0" xfId="0" applyFont="1" applyFill="1" applyBorder="1" applyAlignment="1" applyProtection="1"/>
    <xf numFmtId="0" fontId="7" fillId="0" borderId="0" xfId="0" applyFont="1" applyBorder="1" applyAlignment="1" applyProtection="1"/>
    <xf numFmtId="3" fontId="37" fillId="0" borderId="0" xfId="2" applyNumberFormat="1" applyFont="1" applyFill="1" applyBorder="1" applyAlignment="1">
      <alignment horizontal="left"/>
    </xf>
    <xf numFmtId="165" fontId="33" fillId="2" borderId="0" xfId="0" applyNumberFormat="1" applyFont="1" applyFill="1" applyBorder="1" applyAlignment="1" applyProtection="1">
      <alignment horizontal="center"/>
    </xf>
    <xf numFmtId="0" fontId="34" fillId="0" borderId="0" xfId="0" applyFont="1" applyFill="1" applyBorder="1" applyAlignment="1"/>
    <xf numFmtId="49" fontId="35" fillId="2" borderId="0" xfId="0" applyNumberFormat="1" applyFont="1" applyFill="1" applyBorder="1" applyAlignment="1" applyProtection="1">
      <alignment horizontal="left"/>
    </xf>
    <xf numFmtId="0" fontId="7" fillId="0" borderId="0" xfId="0" applyFont="1" applyAlignment="1" applyProtection="1">
      <alignment horizontal="center"/>
    </xf>
    <xf numFmtId="0" fontId="0" fillId="0" borderId="0" xfId="0" applyAlignment="1">
      <alignment horizontal="center"/>
    </xf>
    <xf numFmtId="0" fontId="5" fillId="0" borderId="0" xfId="0" applyFont="1" applyAlignment="1">
      <alignment horizontal="right" vertical="top"/>
    </xf>
    <xf numFmtId="0" fontId="38" fillId="0" borderId="0" xfId="0" applyFont="1"/>
    <xf numFmtId="0" fontId="3" fillId="0" borderId="0" xfId="1" applyAlignment="1" applyProtection="1">
      <alignment horizontal="center" wrapText="1"/>
    </xf>
    <xf numFmtId="49" fontId="39" fillId="0" borderId="0" xfId="0" applyNumberFormat="1" applyFont="1" applyAlignment="1">
      <alignment horizontal="left" vertical="center" wrapText="1"/>
    </xf>
    <xf numFmtId="0" fontId="41" fillId="0" borderId="0" xfId="0" applyNumberFormat="1" applyFont="1" applyAlignment="1">
      <alignment vertical="center" wrapText="1"/>
    </xf>
    <xf numFmtId="0" fontId="26" fillId="2" borderId="49" xfId="0" applyFont="1" applyFill="1" applyBorder="1" applyAlignment="1" applyProtection="1">
      <alignment horizontal="right" vertical="center"/>
      <protection locked="0"/>
    </xf>
    <xf numFmtId="0" fontId="7" fillId="2" borderId="0" xfId="0" applyFont="1" applyFill="1" applyBorder="1" applyProtection="1"/>
    <xf numFmtId="0" fontId="26" fillId="2" borderId="56" xfId="0" applyFont="1" applyFill="1" applyBorder="1" applyAlignment="1" applyProtection="1">
      <alignment horizontal="right" vertical="center"/>
    </xf>
    <xf numFmtId="0" fontId="26" fillId="2" borderId="57" xfId="0" applyFont="1" applyFill="1" applyBorder="1" applyAlignment="1" applyProtection="1">
      <alignment horizontal="right" vertical="center"/>
    </xf>
    <xf numFmtId="0" fontId="26" fillId="2" borderId="55" xfId="0" applyFont="1" applyFill="1" applyBorder="1" applyAlignment="1" applyProtection="1">
      <alignment horizontal="right" vertical="center"/>
    </xf>
    <xf numFmtId="0" fontId="26" fillId="0" borderId="0" xfId="0" applyFont="1" applyBorder="1" applyAlignment="1">
      <alignment horizontal="right" vertical="center"/>
    </xf>
    <xf numFmtId="0" fontId="26" fillId="0" borderId="0" xfId="0" applyFont="1" applyBorder="1" applyAlignment="1">
      <alignment horizontal="right"/>
    </xf>
    <xf numFmtId="0" fontId="26" fillId="0" borderId="0" xfId="0" applyFont="1" applyAlignment="1">
      <alignment horizontal="right"/>
    </xf>
    <xf numFmtId="0" fontId="26" fillId="0" borderId="0" xfId="0" applyFont="1" applyFill="1"/>
    <xf numFmtId="0" fontId="26" fillId="0" borderId="0" xfId="0" applyFont="1" applyFill="1" applyBorder="1" applyAlignment="1">
      <alignment horizontal="right"/>
    </xf>
    <xf numFmtId="0" fontId="34" fillId="0" borderId="0" xfId="0" applyFont="1" applyBorder="1" applyAlignment="1" applyProtection="1"/>
    <xf numFmtId="0" fontId="7" fillId="2" borderId="1" xfId="0" applyFont="1" applyFill="1" applyBorder="1" applyAlignment="1" applyProtection="1"/>
    <xf numFmtId="165" fontId="22" fillId="2" borderId="0" xfId="0" applyNumberFormat="1" applyFont="1" applyFill="1" applyAlignment="1" applyProtection="1"/>
    <xf numFmtId="49" fontId="1" fillId="0" borderId="0" xfId="0" applyNumberFormat="1" applyFont="1" applyFill="1" applyBorder="1"/>
    <xf numFmtId="3" fontId="42" fillId="0" borderId="0" xfId="2" applyNumberFormat="1" applyFont="1" applyFill="1" applyBorder="1" applyAlignment="1">
      <alignment horizontal="left"/>
    </xf>
    <xf numFmtId="0" fontId="1" fillId="0" borderId="0" xfId="0" applyFont="1" applyBorder="1"/>
    <xf numFmtId="0" fontId="7" fillId="0" borderId="62" xfId="0" applyFont="1" applyBorder="1" applyAlignment="1" applyProtection="1"/>
    <xf numFmtId="0" fontId="16" fillId="0" borderId="62" xfId="0" applyFont="1" applyBorder="1" applyAlignment="1" applyProtection="1"/>
    <xf numFmtId="0" fontId="7" fillId="2" borderId="69" xfId="0" applyFont="1" applyFill="1" applyBorder="1" applyAlignment="1" applyProtection="1"/>
    <xf numFmtId="49" fontId="7" fillId="2" borderId="62" xfId="0" applyNumberFormat="1" applyFont="1" applyFill="1" applyBorder="1" applyAlignment="1" applyProtection="1">
      <alignment horizontal="center"/>
    </xf>
    <xf numFmtId="165" fontId="22" fillId="2" borderId="62" xfId="0" applyNumberFormat="1" applyFont="1" applyFill="1" applyBorder="1" applyAlignment="1" applyProtection="1"/>
    <xf numFmtId="0" fontId="7" fillId="2" borderId="62" xfId="0" applyFont="1" applyFill="1" applyBorder="1" applyAlignment="1" applyProtection="1"/>
    <xf numFmtId="0" fontId="16" fillId="0" borderId="0" xfId="0" applyFont="1"/>
    <xf numFmtId="0" fontId="16" fillId="0" borderId="62" xfId="0" applyFont="1" applyBorder="1"/>
    <xf numFmtId="0" fontId="35" fillId="2" borderId="62" xfId="0" applyFont="1" applyFill="1" applyBorder="1" applyAlignment="1">
      <alignment horizontal="left"/>
    </xf>
    <xf numFmtId="0" fontId="1" fillId="2" borderId="62" xfId="0" applyFont="1" applyFill="1" applyBorder="1" applyAlignment="1">
      <alignment horizontal="center"/>
    </xf>
    <xf numFmtId="3" fontId="7" fillId="2" borderId="45" xfId="0" applyNumberFormat="1" applyFont="1" applyFill="1" applyBorder="1" applyAlignment="1" applyProtection="1">
      <protection locked="0"/>
    </xf>
    <xf numFmtId="49" fontId="5" fillId="0" borderId="0" xfId="0" applyNumberFormat="1" applyFont="1" applyFill="1" applyAlignment="1">
      <alignment vertical="center" wrapText="1"/>
    </xf>
    <xf numFmtId="0" fontId="44" fillId="0" borderId="0" xfId="0" applyFont="1" applyAlignment="1">
      <alignment vertical="center"/>
    </xf>
    <xf numFmtId="0" fontId="1" fillId="0" borderId="0" xfId="0" applyFont="1" applyFill="1"/>
    <xf numFmtId="0" fontId="26" fillId="0" borderId="0" xfId="0" applyFont="1" applyFill="1" applyBorder="1"/>
    <xf numFmtId="0" fontId="26" fillId="0" borderId="0" xfId="0" applyFont="1" applyFill="1" applyAlignment="1">
      <alignment horizontal="right"/>
    </xf>
    <xf numFmtId="0" fontId="2" fillId="0" borderId="0" xfId="0" applyFont="1" applyFill="1"/>
    <xf numFmtId="0" fontId="26" fillId="0" borderId="70" xfId="0" applyFont="1" applyBorder="1" applyAlignment="1">
      <alignment horizontal="center" vertical="center" textRotation="90" wrapText="1"/>
    </xf>
    <xf numFmtId="49" fontId="29" fillId="0" borderId="0" xfId="0" applyNumberFormat="1" applyFont="1" applyFill="1" applyAlignment="1" applyProtection="1">
      <alignment vertical="center"/>
    </xf>
    <xf numFmtId="0" fontId="45" fillId="0" borderId="0" xfId="0" applyFont="1" applyFill="1" applyBorder="1" applyAlignment="1">
      <alignment vertical="center"/>
    </xf>
    <xf numFmtId="49" fontId="2" fillId="0" borderId="0" xfId="0" applyNumberFormat="1" applyFont="1" applyFill="1" applyAlignment="1">
      <alignment vertical="center" wrapText="1"/>
    </xf>
    <xf numFmtId="0" fontId="3" fillId="0" borderId="0" xfId="1" applyAlignment="1" applyProtection="1">
      <alignment horizontal="center"/>
    </xf>
    <xf numFmtId="49" fontId="7" fillId="0" borderId="0" xfId="0" applyNumberFormat="1" applyFont="1"/>
    <xf numFmtId="49" fontId="47" fillId="0" borderId="0" xfId="0" applyNumberFormat="1" applyFont="1" applyAlignment="1" applyProtection="1">
      <alignment horizontal="left" wrapText="1"/>
    </xf>
    <xf numFmtId="0" fontId="0" fillId="0" borderId="0" xfId="0" applyFill="1"/>
    <xf numFmtId="49" fontId="5" fillId="0" borderId="0" xfId="0" applyNumberFormat="1" applyFont="1" applyAlignment="1">
      <alignment wrapText="1"/>
    </xf>
    <xf numFmtId="0" fontId="4" fillId="0" borderId="0" xfId="0" applyFont="1" applyAlignment="1">
      <alignment horizontal="left" wrapText="1"/>
    </xf>
    <xf numFmtId="0" fontId="0" fillId="0" borderId="0" xfId="0" applyAlignment="1"/>
    <xf numFmtId="0" fontId="5" fillId="0" borderId="0" xfId="0" applyFont="1" applyAlignment="1">
      <alignment horizontal="left"/>
    </xf>
    <xf numFmtId="0" fontId="5" fillId="0" borderId="0" xfId="0" applyFont="1" applyAlignment="1">
      <alignment vertical="top" wrapText="1"/>
    </xf>
    <xf numFmtId="0" fontId="51" fillId="0" borderId="0" xfId="0" applyFont="1"/>
    <xf numFmtId="0" fontId="48" fillId="0" borderId="56" xfId="0" applyFont="1" applyBorder="1"/>
    <xf numFmtId="49" fontId="52" fillId="0" borderId="0" xfId="0" applyNumberFormat="1" applyFont="1" applyAlignment="1" applyProtection="1">
      <alignment horizontal="right" wrapText="1"/>
    </xf>
    <xf numFmtId="49" fontId="2" fillId="2" borderId="0" xfId="0" applyNumberFormat="1" applyFont="1" applyFill="1" applyAlignment="1">
      <alignment horizontal="justify" vertical="center" wrapText="1"/>
    </xf>
    <xf numFmtId="0" fontId="46" fillId="0" borderId="0" xfId="0" applyFont="1" applyAlignment="1">
      <alignment horizontal="left" vertical="center" wrapText="1"/>
    </xf>
    <xf numFmtId="0" fontId="50" fillId="0" borderId="0" xfId="0" applyFont="1" applyAlignment="1">
      <alignment horizontal="left" vertical="center" wrapText="1"/>
    </xf>
    <xf numFmtId="0" fontId="46" fillId="0" borderId="0" xfId="0" applyFont="1" applyFill="1" applyAlignment="1" applyProtection="1">
      <alignment horizontal="left" vertical="center" wrapText="1"/>
      <protection locked="0"/>
    </xf>
    <xf numFmtId="0" fontId="5" fillId="0" borderId="0" xfId="0" applyNumberFormat="1" applyFont="1" applyAlignment="1" applyProtection="1">
      <alignment vertical="top" wrapText="1"/>
    </xf>
    <xf numFmtId="49" fontId="5" fillId="0" borderId="0" xfId="0" applyNumberFormat="1" applyFont="1" applyAlignment="1" applyProtection="1">
      <alignment vertical="top" wrapText="1"/>
    </xf>
    <xf numFmtId="49" fontId="14" fillId="0" borderId="0" xfId="0" applyNumberFormat="1" applyFont="1" applyAlignment="1" applyProtection="1">
      <alignment horizontal="center" vertical="top" wrapText="1"/>
    </xf>
    <xf numFmtId="49" fontId="14" fillId="0" borderId="0" xfId="1" applyNumberFormat="1" applyFont="1" applyAlignment="1" applyProtection="1">
      <alignment horizontal="center" vertical="top" wrapText="1"/>
    </xf>
    <xf numFmtId="49" fontId="5" fillId="0" borderId="0" xfId="0" applyNumberFormat="1" applyFont="1" applyAlignment="1" applyProtection="1">
      <alignment horizontal="left" vertical="top" wrapText="1"/>
    </xf>
    <xf numFmtId="49" fontId="9" fillId="0" borderId="0" xfId="0" applyNumberFormat="1" applyFont="1" applyAlignment="1" applyProtection="1">
      <alignment horizontal="left" vertical="top" wrapText="1"/>
    </xf>
    <xf numFmtId="0" fontId="0" fillId="0" borderId="0" xfId="0" applyFont="1" applyBorder="1" applyAlignment="1"/>
    <xf numFmtId="49" fontId="5" fillId="0" borderId="0" xfId="0" applyNumberFormat="1" applyFont="1" applyFill="1" applyAlignment="1" applyProtection="1">
      <alignment vertical="top" wrapText="1"/>
    </xf>
    <xf numFmtId="0" fontId="5" fillId="0" borderId="0" xfId="0" applyFont="1" applyFill="1" applyBorder="1" applyAlignment="1"/>
    <xf numFmtId="0" fontId="26" fillId="0" borderId="18" xfId="0" applyFont="1" applyFill="1" applyBorder="1" applyAlignment="1">
      <alignment horizontal="center"/>
    </xf>
    <xf numFmtId="0" fontId="26" fillId="0" borderId="19" xfId="0" applyFont="1" applyFill="1" applyBorder="1"/>
    <xf numFmtId="0" fontId="26" fillId="0" borderId="16" xfId="0" applyFont="1" applyBorder="1" applyAlignment="1">
      <alignment horizontal="center"/>
    </xf>
    <xf numFmtId="0" fontId="26" fillId="0" borderId="19" xfId="0" applyFont="1" applyBorder="1"/>
    <xf numFmtId="0" fontId="26" fillId="0" borderId="18" xfId="0" applyFont="1" applyBorder="1" applyAlignment="1">
      <alignment horizontal="center"/>
    </xf>
    <xf numFmtId="0" fontId="48" fillId="0" borderId="0" xfId="0" applyFont="1" applyBorder="1" applyAlignment="1"/>
    <xf numFmtId="0" fontId="7" fillId="2" borderId="0" xfId="0" applyFont="1" applyFill="1" applyBorder="1" applyAlignment="1">
      <alignment horizontal="left"/>
    </xf>
    <xf numFmtId="0" fontId="5" fillId="0" borderId="0" xfId="0" applyFont="1" applyBorder="1" applyAlignment="1"/>
    <xf numFmtId="49" fontId="4" fillId="0" borderId="0" xfId="0" applyNumberFormat="1" applyFont="1" applyAlignment="1">
      <alignment vertical="center" wrapText="1"/>
    </xf>
    <xf numFmtId="49" fontId="17" fillId="0" borderId="0" xfId="0" applyNumberFormat="1" applyFont="1" applyAlignment="1">
      <alignment vertical="center" wrapText="1"/>
    </xf>
    <xf numFmtId="49" fontId="5" fillId="0" borderId="0" xfId="0" quotePrefix="1" applyNumberFormat="1" applyFont="1" applyAlignment="1">
      <alignment vertical="center" wrapText="1"/>
    </xf>
    <xf numFmtId="0" fontId="5" fillId="0" borderId="0" xfId="0" quotePrefix="1" applyFont="1" applyFill="1" applyBorder="1"/>
    <xf numFmtId="0" fontId="5" fillId="0" borderId="0" xfId="0" quotePrefix="1" applyFont="1" applyFill="1" applyBorder="1" applyAlignment="1">
      <alignment vertical="center"/>
    </xf>
    <xf numFmtId="0" fontId="5" fillId="0" borderId="0" xfId="0" quotePrefix="1" applyFont="1" applyBorder="1"/>
    <xf numFmtId="49" fontId="5" fillId="0" borderId="0" xfId="0" applyNumberFormat="1" applyFont="1" applyAlignment="1">
      <alignment horizontal="left" vertical="center" wrapText="1"/>
    </xf>
    <xf numFmtId="0" fontId="5" fillId="0" borderId="0" xfId="0" applyFont="1" applyFill="1" applyAlignment="1">
      <alignment vertical="top" wrapText="1"/>
    </xf>
    <xf numFmtId="0" fontId="48" fillId="2" borderId="0" xfId="0" applyFont="1" applyFill="1" applyBorder="1" applyAlignment="1" applyProtection="1">
      <alignment horizontal="right"/>
    </xf>
    <xf numFmtId="0" fontId="33" fillId="2" borderId="0" xfId="0" applyFont="1" applyFill="1" applyBorder="1" applyAlignment="1" applyProtection="1"/>
    <xf numFmtId="0" fontId="33" fillId="2" borderId="0" xfId="0" applyFont="1" applyFill="1" applyBorder="1" applyAlignment="1" applyProtection="1">
      <alignment horizontal="right"/>
    </xf>
    <xf numFmtId="0" fontId="54" fillId="2" borderId="0" xfId="0" applyFont="1" applyFill="1" applyBorder="1" applyAlignment="1" applyProtection="1">
      <alignment horizontal="right"/>
    </xf>
    <xf numFmtId="0" fontId="48" fillId="2" borderId="0" xfId="0" applyFont="1" applyFill="1" applyAlignment="1" applyProtection="1">
      <alignment horizontal="right" vertical="center"/>
    </xf>
    <xf numFmtId="0" fontId="33" fillId="2" borderId="0" xfId="0" quotePrefix="1" applyFont="1" applyFill="1" applyAlignment="1" applyProtection="1">
      <alignment vertical="center"/>
    </xf>
    <xf numFmtId="0" fontId="33" fillId="2" borderId="0" xfId="0" quotePrefix="1" applyFont="1" applyFill="1" applyAlignment="1" applyProtection="1">
      <alignment horizontal="right" vertical="center"/>
    </xf>
    <xf numFmtId="0" fontId="48" fillId="2" borderId="74" xfId="0" applyFont="1" applyFill="1" applyBorder="1" applyAlignment="1" applyProtection="1">
      <alignment horizontal="right"/>
    </xf>
    <xf numFmtId="0" fontId="33" fillId="2" borderId="0" xfId="0" applyFont="1" applyFill="1" applyAlignment="1" applyProtection="1">
      <alignment horizontal="center"/>
    </xf>
    <xf numFmtId="0" fontId="48" fillId="2" borderId="0" xfId="0" applyFont="1" applyFill="1" applyProtection="1"/>
    <xf numFmtId="49" fontId="48" fillId="2" borderId="0" xfId="0" applyNumberFormat="1" applyFont="1" applyFill="1" applyBorder="1" applyAlignment="1">
      <alignment horizontal="left"/>
    </xf>
    <xf numFmtId="0" fontId="33" fillId="2" borderId="0" xfId="0" applyFont="1" applyFill="1" applyProtection="1"/>
    <xf numFmtId="0" fontId="48" fillId="2" borderId="0" xfId="0" applyFont="1" applyFill="1" applyAlignment="1" applyProtection="1">
      <alignment horizontal="left"/>
    </xf>
    <xf numFmtId="167" fontId="33" fillId="2" borderId="0" xfId="0" applyNumberFormat="1" applyFont="1" applyFill="1" applyAlignment="1" applyProtection="1">
      <alignment horizontal="right"/>
    </xf>
    <xf numFmtId="49" fontId="48" fillId="2" borderId="0" xfId="0" applyNumberFormat="1" applyFont="1" applyFill="1" applyBorder="1" applyAlignment="1">
      <alignment horizontal="right" vertical="top"/>
    </xf>
    <xf numFmtId="49" fontId="48" fillId="2" borderId="0" xfId="0" applyNumberFormat="1" applyFont="1" applyFill="1" applyBorder="1" applyAlignment="1">
      <alignment horizontal="left" vertical="top"/>
    </xf>
    <xf numFmtId="0" fontId="48" fillId="0" borderId="0" xfId="0" applyFont="1" applyAlignment="1" applyProtection="1">
      <alignment horizontal="left"/>
    </xf>
    <xf numFmtId="0" fontId="21" fillId="4" borderId="0" xfId="0" applyFont="1" applyFill="1" applyBorder="1" applyAlignment="1" applyProtection="1">
      <alignment horizontal="left" vertical="top"/>
    </xf>
    <xf numFmtId="0" fontId="48" fillId="2" borderId="0" xfId="0" applyFont="1" applyFill="1" applyAlignment="1" applyProtection="1">
      <alignment horizontal="right"/>
    </xf>
    <xf numFmtId="49" fontId="4" fillId="0" borderId="0" xfId="0" applyNumberFormat="1" applyFont="1" applyFill="1" applyAlignment="1" applyProtection="1">
      <alignment horizontal="left" vertical="top" wrapText="1"/>
    </xf>
    <xf numFmtId="49" fontId="5" fillId="0" borderId="0" xfId="0" applyNumberFormat="1" applyFont="1" applyFill="1" applyAlignment="1" applyProtection="1">
      <alignment horizontal="left" vertical="top" wrapText="1"/>
    </xf>
    <xf numFmtId="0" fontId="26" fillId="0" borderId="16" xfId="0" applyFont="1" applyFill="1" applyBorder="1" applyAlignment="1">
      <alignment horizontal="center" vertical="center"/>
    </xf>
    <xf numFmtId="0" fontId="26" fillId="0" borderId="75" xfId="0" applyFont="1" applyFill="1" applyBorder="1" applyAlignment="1">
      <alignment horizontal="center" vertical="center"/>
    </xf>
    <xf numFmtId="169" fontId="26" fillId="0" borderId="21" xfId="0" applyNumberFormat="1" applyFont="1" applyFill="1" applyBorder="1" applyAlignment="1" applyProtection="1">
      <alignment horizontal="right" vertical="center"/>
      <protection locked="0"/>
    </xf>
    <xf numFmtId="169" fontId="26" fillId="0" borderId="22" xfId="0" applyNumberFormat="1" applyFont="1" applyFill="1" applyBorder="1" applyAlignment="1" applyProtection="1">
      <alignment horizontal="right" vertical="center"/>
      <protection locked="0"/>
    </xf>
    <xf numFmtId="169" fontId="26" fillId="0" borderId="20" xfId="0" applyNumberFormat="1" applyFont="1" applyFill="1" applyBorder="1" applyAlignment="1" applyProtection="1">
      <alignment horizontal="right" vertical="center"/>
      <protection locked="0"/>
    </xf>
    <xf numFmtId="169" fontId="26" fillId="2" borderId="23" xfId="0" applyNumberFormat="1" applyFont="1" applyFill="1" applyBorder="1" applyAlignment="1" applyProtection="1">
      <alignment horizontal="right" vertical="center"/>
      <protection locked="0"/>
    </xf>
    <xf numFmtId="169" fontId="26" fillId="2" borderId="24" xfId="0" applyNumberFormat="1" applyFont="1" applyFill="1" applyBorder="1" applyAlignment="1" applyProtection="1">
      <alignment horizontal="right" vertical="center"/>
      <protection locked="0"/>
    </xf>
    <xf numFmtId="169" fontId="26" fillId="2" borderId="0" xfId="0" applyNumberFormat="1" applyFont="1" applyFill="1" applyBorder="1" applyAlignment="1" applyProtection="1">
      <alignment horizontal="right" vertical="center"/>
      <protection locked="0"/>
    </xf>
    <xf numFmtId="169" fontId="26" fillId="2" borderId="25" xfId="0" applyNumberFormat="1" applyFont="1" applyFill="1" applyBorder="1" applyAlignment="1" applyProtection="1">
      <alignment horizontal="right" vertical="center"/>
      <protection locked="0"/>
    </xf>
    <xf numFmtId="169" fontId="26" fillId="0" borderId="19" xfId="0" applyNumberFormat="1" applyFont="1" applyFill="1" applyBorder="1" applyAlignment="1" applyProtection="1">
      <alignment horizontal="right" vertical="center"/>
      <protection locked="0"/>
    </xf>
    <xf numFmtId="169" fontId="26" fillId="0" borderId="48" xfId="0" applyNumberFormat="1" applyFont="1" applyFill="1" applyBorder="1" applyAlignment="1" applyProtection="1">
      <alignment vertical="center"/>
      <protection locked="0"/>
    </xf>
    <xf numFmtId="169" fontId="26" fillId="0" borderId="0" xfId="0" applyNumberFormat="1" applyFont="1" applyBorder="1" applyAlignment="1">
      <alignment horizontal="right" vertical="center"/>
    </xf>
    <xf numFmtId="169" fontId="26" fillId="0" borderId="0" xfId="0" applyNumberFormat="1" applyFont="1"/>
    <xf numFmtId="169" fontId="26" fillId="2" borderId="30" xfId="0" applyNumberFormat="1" applyFont="1" applyFill="1" applyBorder="1" applyAlignment="1" applyProtection="1">
      <alignment horizontal="right" vertical="center"/>
      <protection locked="0"/>
    </xf>
    <xf numFmtId="169" fontId="26" fillId="2" borderId="42" xfId="0" applyNumberFormat="1" applyFont="1" applyFill="1" applyBorder="1" applyAlignment="1" applyProtection="1">
      <alignment horizontal="right" vertical="center"/>
      <protection locked="0"/>
    </xf>
    <xf numFmtId="169" fontId="26" fillId="2" borderId="58" xfId="0" applyNumberFormat="1" applyFont="1" applyFill="1" applyBorder="1" applyAlignment="1" applyProtection="1">
      <alignment horizontal="right" vertical="center"/>
      <protection locked="0"/>
    </xf>
    <xf numFmtId="169" fontId="26" fillId="2" borderId="19" xfId="0" applyNumberFormat="1" applyFont="1" applyFill="1" applyBorder="1" applyAlignment="1" applyProtection="1">
      <alignment horizontal="right" vertical="center"/>
      <protection locked="0"/>
    </xf>
    <xf numFmtId="169" fontId="26" fillId="0" borderId="44" xfId="0" applyNumberFormat="1" applyFont="1" applyFill="1" applyBorder="1" applyAlignment="1" applyProtection="1">
      <alignment horizontal="right" vertical="center"/>
      <protection locked="0"/>
    </xf>
    <xf numFmtId="169" fontId="26" fillId="0" borderId="64" xfId="0" applyNumberFormat="1" applyFont="1" applyFill="1" applyBorder="1" applyAlignment="1" applyProtection="1">
      <alignment horizontal="right" vertical="center"/>
      <protection locked="0"/>
    </xf>
    <xf numFmtId="169" fontId="26" fillId="0" borderId="43" xfId="0" applyNumberFormat="1" applyFont="1" applyFill="1" applyBorder="1" applyAlignment="1" applyProtection="1">
      <alignment horizontal="right" vertical="center"/>
      <protection locked="0"/>
    </xf>
    <xf numFmtId="169" fontId="26" fillId="5" borderId="21" xfId="0" applyNumberFormat="1" applyFont="1" applyFill="1" applyBorder="1" applyAlignment="1" applyProtection="1">
      <alignment horizontal="right" vertical="center"/>
      <protection locked="0"/>
    </xf>
    <xf numFmtId="169" fontId="26" fillId="5" borderId="22" xfId="0" applyNumberFormat="1" applyFont="1" applyFill="1" applyBorder="1" applyAlignment="1" applyProtection="1">
      <alignment horizontal="right" vertical="center"/>
      <protection locked="0"/>
    </xf>
    <xf numFmtId="169" fontId="26" fillId="5" borderId="20" xfId="0" applyNumberFormat="1" applyFont="1" applyFill="1" applyBorder="1" applyAlignment="1" applyProtection="1">
      <alignment horizontal="right" vertical="center"/>
      <protection locked="0"/>
    </xf>
    <xf numFmtId="169" fontId="26" fillId="2" borderId="22" xfId="0" applyNumberFormat="1" applyFont="1" applyFill="1" applyBorder="1" applyAlignment="1" applyProtection="1">
      <alignment horizontal="right" vertical="center"/>
      <protection locked="0"/>
    </xf>
    <xf numFmtId="169" fontId="26" fillId="5" borderId="48" xfId="0" applyNumberFormat="1" applyFont="1" applyFill="1" applyBorder="1" applyAlignment="1" applyProtection="1">
      <alignment vertical="center"/>
      <protection locked="0"/>
    </xf>
    <xf numFmtId="169" fontId="26" fillId="0" borderId="21" xfId="0" applyNumberFormat="1" applyFont="1" applyFill="1" applyBorder="1" applyAlignment="1" applyProtection="1">
      <alignment vertical="center"/>
      <protection locked="0"/>
    </xf>
    <xf numFmtId="169" fontId="26" fillId="0" borderId="22" xfId="0" applyNumberFormat="1" applyFont="1" applyFill="1" applyBorder="1" applyAlignment="1" applyProtection="1">
      <alignment vertical="center"/>
      <protection locked="0"/>
    </xf>
    <xf numFmtId="169" fontId="26" fillId="0" borderId="20" xfId="0" applyNumberFormat="1" applyFont="1" applyFill="1" applyBorder="1" applyAlignment="1" applyProtection="1">
      <alignment vertical="center"/>
      <protection locked="0"/>
    </xf>
    <xf numFmtId="169" fontId="26" fillId="2" borderId="23" xfId="0" applyNumberFormat="1" applyFont="1" applyFill="1" applyBorder="1" applyAlignment="1" applyProtection="1">
      <alignment vertical="center"/>
      <protection locked="0"/>
    </xf>
    <xf numFmtId="169" fontId="26" fillId="2" borderId="0" xfId="0" applyNumberFormat="1" applyFont="1" applyFill="1" applyBorder="1" applyAlignment="1" applyProtection="1">
      <alignment vertical="center"/>
      <protection locked="0"/>
    </xf>
    <xf numFmtId="169" fontId="26" fillId="2" borderId="24" xfId="0" applyNumberFormat="1" applyFont="1" applyFill="1" applyBorder="1" applyAlignment="1" applyProtection="1">
      <alignment vertical="center"/>
      <protection locked="0"/>
    </xf>
    <xf numFmtId="169" fontId="26" fillId="2" borderId="25" xfId="0" applyNumberFormat="1" applyFont="1" applyFill="1" applyBorder="1" applyAlignment="1" applyProtection="1">
      <alignment vertical="center"/>
      <protection locked="0"/>
    </xf>
    <xf numFmtId="169" fontId="26" fillId="0" borderId="19" xfId="0" applyNumberFormat="1" applyFont="1" applyFill="1" applyBorder="1" applyAlignment="1" applyProtection="1">
      <alignment vertical="center"/>
      <protection locked="0"/>
    </xf>
    <xf numFmtId="169" fontId="26" fillId="0" borderId="0" xfId="0" applyNumberFormat="1" applyFont="1" applyFill="1" applyBorder="1" applyAlignment="1">
      <alignment horizontal="right" vertical="center"/>
    </xf>
    <xf numFmtId="169" fontId="26" fillId="2" borderId="33" xfId="0" applyNumberFormat="1" applyFont="1" applyFill="1" applyBorder="1" applyAlignment="1" applyProtection="1">
      <alignment horizontal="right" vertical="center"/>
      <protection locked="0"/>
    </xf>
    <xf numFmtId="169" fontId="26" fillId="2" borderId="48" xfId="0" applyNumberFormat="1" applyFont="1" applyFill="1" applyBorder="1" applyAlignment="1" applyProtection="1">
      <alignment horizontal="right" vertical="center"/>
      <protection locked="0"/>
    </xf>
    <xf numFmtId="169" fontId="26" fillId="2" borderId="59" xfId="0" applyNumberFormat="1" applyFont="1" applyFill="1" applyBorder="1" applyAlignment="1" applyProtection="1">
      <alignment horizontal="right" vertical="center"/>
      <protection locked="0"/>
    </xf>
    <xf numFmtId="169" fontId="26" fillId="2" borderId="49" xfId="0" applyNumberFormat="1" applyFont="1" applyFill="1" applyBorder="1" applyAlignment="1" applyProtection="1">
      <alignment horizontal="right" vertical="center"/>
      <protection locked="0"/>
    </xf>
    <xf numFmtId="169" fontId="26" fillId="2" borderId="48" xfId="0" applyNumberFormat="1" applyFont="1" applyFill="1" applyBorder="1" applyAlignment="1" applyProtection="1">
      <alignment vertical="center"/>
      <protection locked="0"/>
    </xf>
    <xf numFmtId="169" fontId="26" fillId="0" borderId="29" xfId="0" applyNumberFormat="1" applyFont="1" applyFill="1" applyBorder="1" applyAlignment="1" applyProtection="1">
      <alignment vertical="center"/>
      <protection locked="0"/>
    </xf>
    <xf numFmtId="169" fontId="26" fillId="0" borderId="30" xfId="0" applyNumberFormat="1" applyFont="1" applyFill="1" applyBorder="1" applyAlignment="1" applyProtection="1">
      <alignment vertical="center"/>
      <protection locked="0"/>
    </xf>
    <xf numFmtId="169" fontId="26" fillId="0" borderId="28" xfId="0" applyNumberFormat="1" applyFont="1" applyFill="1" applyBorder="1" applyAlignment="1" applyProtection="1">
      <alignment vertical="center"/>
      <protection locked="0"/>
    </xf>
    <xf numFmtId="169" fontId="26" fillId="0" borderId="55" xfId="0" applyNumberFormat="1" applyFont="1" applyFill="1" applyBorder="1" applyAlignment="1" applyProtection="1">
      <alignment vertical="center"/>
      <protection locked="0"/>
    </xf>
    <xf numFmtId="169" fontId="26" fillId="2" borderId="27" xfId="0" applyNumberFormat="1" applyFont="1" applyFill="1" applyBorder="1" applyAlignment="1" applyProtection="1">
      <alignment horizontal="right" vertical="center"/>
      <protection locked="0"/>
    </xf>
    <xf numFmtId="169" fontId="26" fillId="2" borderId="64" xfId="0" applyNumberFormat="1" applyFont="1" applyFill="1" applyBorder="1" applyAlignment="1" applyProtection="1">
      <alignment horizontal="right" vertical="center"/>
      <protection locked="0"/>
    </xf>
    <xf numFmtId="169" fontId="26" fillId="2" borderId="56" xfId="0" applyNumberFormat="1" applyFont="1" applyFill="1" applyBorder="1" applyAlignment="1" applyProtection="1">
      <alignment horizontal="right" vertical="center"/>
      <protection locked="0"/>
    </xf>
    <xf numFmtId="169" fontId="26" fillId="2" borderId="28" xfId="0" applyNumberFormat="1" applyFont="1" applyFill="1" applyBorder="1" applyAlignment="1" applyProtection="1">
      <alignment horizontal="right" vertical="center"/>
      <protection locked="0"/>
    </xf>
    <xf numFmtId="169" fontId="26" fillId="0" borderId="29" xfId="0" applyNumberFormat="1" applyFont="1" applyFill="1" applyBorder="1" applyAlignment="1" applyProtection="1">
      <alignment horizontal="right" vertical="center"/>
      <protection locked="0"/>
    </xf>
    <xf numFmtId="169" fontId="26" fillId="0" borderId="30" xfId="0" applyNumberFormat="1" applyFont="1" applyFill="1" applyBorder="1" applyAlignment="1" applyProtection="1">
      <alignment horizontal="right" vertical="center"/>
      <protection locked="0"/>
    </xf>
    <xf numFmtId="169" fontId="26" fillId="0" borderId="28" xfId="0" applyNumberFormat="1" applyFont="1" applyFill="1" applyBorder="1" applyAlignment="1" applyProtection="1">
      <alignment horizontal="right" vertical="center"/>
      <protection locked="0"/>
    </xf>
    <xf numFmtId="169" fontId="26" fillId="2" borderId="44" xfId="0" applyNumberFormat="1" applyFont="1" applyFill="1" applyBorder="1" applyAlignment="1" applyProtection="1">
      <alignment horizontal="right" vertical="center"/>
      <protection locked="0"/>
    </xf>
    <xf numFmtId="169" fontId="26" fillId="5" borderId="29" xfId="0" applyNumberFormat="1" applyFont="1" applyFill="1" applyBorder="1" applyAlignment="1" applyProtection="1">
      <alignment horizontal="right" vertical="center"/>
      <protection locked="0"/>
    </xf>
    <xf numFmtId="169" fontId="26" fillId="5" borderId="30" xfId="0" applyNumberFormat="1" applyFont="1" applyFill="1" applyBorder="1" applyAlignment="1" applyProtection="1">
      <alignment horizontal="right" vertical="center"/>
      <protection locked="0"/>
    </xf>
    <xf numFmtId="169" fontId="26" fillId="5" borderId="28" xfId="0" applyNumberFormat="1" applyFont="1" applyFill="1" applyBorder="1" applyAlignment="1" applyProtection="1">
      <alignment horizontal="right" vertical="center"/>
      <protection locked="0"/>
    </xf>
    <xf numFmtId="169" fontId="26" fillId="0" borderId="18" xfId="0" applyNumberFormat="1" applyFont="1" applyFill="1" applyBorder="1" applyAlignment="1" applyProtection="1">
      <alignment horizontal="right" vertical="center"/>
      <protection locked="0"/>
    </xf>
    <xf numFmtId="169" fontId="26" fillId="2" borderId="72" xfId="0" applyNumberFormat="1" applyFont="1" applyFill="1" applyBorder="1" applyAlignment="1" applyProtection="1">
      <alignment horizontal="right" vertical="center"/>
      <protection locked="0"/>
    </xf>
    <xf numFmtId="169" fontId="26" fillId="2" borderId="55" xfId="0" applyNumberFormat="1" applyFont="1" applyFill="1" applyBorder="1" applyAlignment="1" applyProtection="1">
      <alignment vertical="center"/>
      <protection locked="0"/>
    </xf>
    <xf numFmtId="169" fontId="26" fillId="2" borderId="60" xfId="0" applyNumberFormat="1" applyFont="1" applyFill="1" applyBorder="1" applyAlignment="1" applyProtection="1">
      <alignment horizontal="right" vertical="center"/>
      <protection locked="0"/>
    </xf>
    <xf numFmtId="169" fontId="26" fillId="2" borderId="47" xfId="0" applyNumberFormat="1" applyFont="1" applyFill="1" applyBorder="1" applyAlignment="1" applyProtection="1">
      <alignment vertical="center"/>
      <protection locked="0"/>
    </xf>
    <xf numFmtId="169" fontId="26" fillId="2" borderId="32" xfId="0" applyNumberFormat="1" applyFont="1" applyFill="1" applyBorder="1" applyAlignment="1" applyProtection="1">
      <alignment horizontal="right" vertical="center"/>
      <protection locked="0"/>
    </xf>
    <xf numFmtId="169" fontId="26" fillId="2" borderId="67" xfId="0" applyNumberFormat="1" applyFont="1" applyFill="1" applyBorder="1" applyAlignment="1" applyProtection="1">
      <alignment horizontal="right" vertical="center"/>
      <protection locked="0"/>
    </xf>
    <xf numFmtId="169" fontId="26" fillId="2" borderId="49" xfId="0" applyNumberFormat="1" applyFont="1" applyFill="1" applyBorder="1" applyAlignment="1" applyProtection="1">
      <alignment vertical="center"/>
      <protection locked="0"/>
    </xf>
    <xf numFmtId="169" fontId="26" fillId="5" borderId="27" xfId="0" applyNumberFormat="1" applyFont="1" applyFill="1" applyBorder="1" applyAlignment="1" applyProtection="1">
      <alignment vertical="center"/>
      <protection locked="0"/>
    </xf>
    <xf numFmtId="169" fontId="26" fillId="5" borderId="19" xfId="0" applyNumberFormat="1" applyFont="1" applyFill="1" applyBorder="1" applyAlignment="1" applyProtection="1">
      <alignment vertical="center"/>
      <protection locked="0"/>
    </xf>
    <xf numFmtId="169" fontId="26" fillId="2" borderId="55" xfId="0" applyNumberFormat="1" applyFont="1" applyFill="1" applyBorder="1" applyAlignment="1" applyProtection="1">
      <alignment horizontal="right" vertical="center"/>
      <protection locked="0"/>
    </xf>
    <xf numFmtId="169" fontId="2" fillId="0" borderId="50" xfId="0" applyNumberFormat="1" applyFont="1" applyFill="1" applyBorder="1" applyAlignment="1" applyProtection="1">
      <alignment horizontal="right" vertical="center"/>
      <protection locked="0"/>
    </xf>
    <xf numFmtId="169" fontId="2" fillId="0" borderId="50" xfId="0" applyNumberFormat="1" applyFont="1" applyFill="1" applyBorder="1" applyAlignment="1" applyProtection="1">
      <alignment vertical="center"/>
      <protection locked="0"/>
    </xf>
    <xf numFmtId="169" fontId="2" fillId="2" borderId="52" xfId="0" applyNumberFormat="1" applyFont="1" applyFill="1" applyBorder="1" applyAlignment="1" applyProtection="1">
      <alignment vertical="center"/>
      <protection locked="0"/>
    </xf>
    <xf numFmtId="169" fontId="2" fillId="2" borderId="51" xfId="0" applyNumberFormat="1" applyFont="1" applyFill="1" applyBorder="1" applyAlignment="1" applyProtection="1">
      <alignment vertical="center"/>
      <protection locked="0"/>
    </xf>
    <xf numFmtId="169" fontId="2" fillId="2" borderId="53" xfId="0" applyNumberFormat="1" applyFont="1" applyFill="1" applyBorder="1" applyAlignment="1" applyProtection="1">
      <alignment vertical="center"/>
      <protection locked="0"/>
    </xf>
    <xf numFmtId="169" fontId="2" fillId="2" borderId="50" xfId="0" applyNumberFormat="1" applyFont="1" applyFill="1" applyBorder="1" applyAlignment="1" applyProtection="1">
      <alignment vertical="center"/>
      <protection locked="0"/>
    </xf>
    <xf numFmtId="169" fontId="2" fillId="5" borderId="35" xfId="0" applyNumberFormat="1" applyFont="1" applyFill="1" applyBorder="1" applyAlignment="1" applyProtection="1">
      <alignment vertical="center"/>
      <protection locked="0"/>
    </xf>
    <xf numFmtId="169" fontId="2" fillId="0" borderId="54" xfId="0" applyNumberFormat="1" applyFont="1" applyFill="1" applyBorder="1" applyAlignment="1" applyProtection="1">
      <alignment vertical="center"/>
      <protection locked="0"/>
    </xf>
    <xf numFmtId="169" fontId="26" fillId="2" borderId="47" xfId="0" applyNumberFormat="1" applyFont="1" applyFill="1" applyBorder="1" applyAlignment="1" applyProtection="1">
      <alignment horizontal="right" vertical="center"/>
      <protection locked="0"/>
    </xf>
    <xf numFmtId="169" fontId="26" fillId="0" borderId="0" xfId="0" applyNumberFormat="1" applyFont="1" applyBorder="1"/>
    <xf numFmtId="169" fontId="26" fillId="2" borderId="43" xfId="0" applyNumberFormat="1" applyFont="1" applyFill="1" applyBorder="1" applyAlignment="1" applyProtection="1">
      <alignment horizontal="right" vertical="center"/>
      <protection locked="0"/>
    </xf>
    <xf numFmtId="169" fontId="26" fillId="5" borderId="19" xfId="0" applyNumberFormat="1" applyFont="1" applyFill="1" applyBorder="1" applyAlignment="1" applyProtection="1">
      <alignment horizontal="right" vertical="center"/>
      <protection locked="0"/>
    </xf>
    <xf numFmtId="169" fontId="26" fillId="2" borderId="63" xfId="0" applyNumberFormat="1" applyFont="1" applyFill="1" applyBorder="1" applyAlignment="1" applyProtection="1">
      <alignment horizontal="right" vertical="center"/>
      <protection locked="0"/>
    </xf>
    <xf numFmtId="169" fontId="26" fillId="0" borderId="11" xfId="0" applyNumberFormat="1" applyFont="1" applyFill="1" applyBorder="1" applyAlignment="1" applyProtection="1">
      <alignment horizontal="right" vertical="center"/>
      <protection locked="0"/>
    </xf>
    <xf numFmtId="169" fontId="26" fillId="0" borderId="73" xfId="0" applyNumberFormat="1" applyFont="1" applyFill="1" applyBorder="1" applyAlignment="1" applyProtection="1">
      <alignment horizontal="right" vertical="center"/>
      <protection locked="0"/>
    </xf>
    <xf numFmtId="169" fontId="26" fillId="2" borderId="61" xfId="0" applyNumberFormat="1" applyFont="1" applyFill="1" applyBorder="1" applyAlignment="1" applyProtection="1">
      <alignment horizontal="right" vertical="center"/>
      <protection locked="0"/>
    </xf>
    <xf numFmtId="169" fontId="26" fillId="2" borderId="62" xfId="0" applyNumberFormat="1" applyFont="1" applyFill="1" applyBorder="1" applyAlignment="1" applyProtection="1">
      <alignment horizontal="right" vertical="center"/>
      <protection locked="0"/>
    </xf>
    <xf numFmtId="169" fontId="26" fillId="5" borderId="68" xfId="0" applyNumberFormat="1" applyFont="1" applyFill="1" applyBorder="1" applyAlignment="1" applyProtection="1">
      <alignment horizontal="right" vertical="center"/>
      <protection locked="0"/>
    </xf>
    <xf numFmtId="169" fontId="26" fillId="0" borderId="13" xfId="0" applyNumberFormat="1" applyFont="1" applyFill="1" applyBorder="1" applyAlignment="1" applyProtection="1">
      <alignment vertical="center"/>
      <protection locked="0"/>
    </xf>
    <xf numFmtId="169" fontId="2" fillId="2" borderId="52" xfId="0" applyNumberFormat="1" applyFont="1" applyFill="1" applyBorder="1" applyAlignment="1" applyProtection="1">
      <alignment horizontal="right" vertical="center"/>
      <protection locked="0"/>
    </xf>
    <xf numFmtId="169" fontId="2" fillId="2" borderId="51" xfId="0" applyNumberFormat="1" applyFont="1" applyFill="1" applyBorder="1" applyAlignment="1" applyProtection="1">
      <alignment horizontal="right" vertical="center"/>
      <protection locked="0"/>
    </xf>
    <xf numFmtId="169" fontId="2" fillId="2" borderId="53" xfId="0" applyNumberFormat="1" applyFont="1" applyFill="1" applyBorder="1" applyAlignment="1" applyProtection="1">
      <alignment horizontal="right" vertical="center"/>
      <protection locked="0"/>
    </xf>
    <xf numFmtId="169" fontId="2" fillId="5" borderId="52" xfId="0" applyNumberFormat="1" applyFont="1" applyFill="1" applyBorder="1" applyAlignment="1" applyProtection="1">
      <alignment horizontal="right" vertical="center"/>
      <protection locked="0"/>
    </xf>
    <xf numFmtId="169" fontId="26" fillId="2" borderId="60" xfId="0" applyNumberFormat="1" applyFont="1" applyFill="1" applyBorder="1" applyAlignment="1" applyProtection="1">
      <alignment vertical="center"/>
      <protection locked="0"/>
    </xf>
    <xf numFmtId="169" fontId="2" fillId="2" borderId="0" xfId="0" applyNumberFormat="1" applyFont="1" applyFill="1" applyBorder="1" applyAlignment="1" applyProtection="1">
      <alignment vertical="center"/>
      <protection locked="0"/>
    </xf>
    <xf numFmtId="169" fontId="26" fillId="2" borderId="66" xfId="0" applyNumberFormat="1" applyFont="1" applyFill="1" applyBorder="1" applyAlignment="1" applyProtection="1">
      <alignment horizontal="right" vertical="center"/>
      <protection locked="0"/>
    </xf>
    <xf numFmtId="169" fontId="26" fillId="2" borderId="66" xfId="0" applyNumberFormat="1" applyFont="1" applyFill="1" applyBorder="1" applyAlignment="1" applyProtection="1">
      <alignment vertical="center"/>
      <protection locked="0"/>
    </xf>
    <xf numFmtId="169" fontId="2" fillId="0" borderId="52" xfId="0" applyNumberFormat="1" applyFont="1" applyFill="1" applyBorder="1" applyAlignment="1" applyProtection="1">
      <alignment vertical="center"/>
      <protection locked="0"/>
    </xf>
    <xf numFmtId="169" fontId="26" fillId="0" borderId="21" xfId="0" applyNumberFormat="1" applyFont="1" applyBorder="1" applyAlignment="1">
      <alignment horizontal="right" vertical="center"/>
    </xf>
    <xf numFmtId="169" fontId="2" fillId="0" borderId="21" xfId="0" applyNumberFormat="1" applyFont="1" applyBorder="1"/>
    <xf numFmtId="169" fontId="7" fillId="0" borderId="1" xfId="0" applyNumberFormat="1" applyFont="1" applyBorder="1" applyAlignment="1" applyProtection="1">
      <protection locked="0"/>
    </xf>
    <xf numFmtId="169" fontId="7" fillId="2" borderId="0" xfId="0" applyNumberFormat="1" applyFont="1" applyFill="1" applyBorder="1" applyAlignment="1" applyProtection="1">
      <protection locked="0"/>
    </xf>
    <xf numFmtId="169" fontId="7" fillId="2" borderId="1" xfId="0" applyNumberFormat="1" applyFont="1" applyFill="1" applyBorder="1" applyAlignment="1" applyProtection="1">
      <protection locked="0"/>
    </xf>
    <xf numFmtId="169" fontId="7" fillId="2" borderId="46" xfId="0" applyNumberFormat="1" applyFont="1" applyFill="1" applyBorder="1" applyAlignment="1" applyProtection="1">
      <protection locked="0"/>
    </xf>
    <xf numFmtId="169" fontId="33" fillId="4" borderId="0" xfId="0" applyNumberFormat="1" applyFont="1" applyFill="1" applyBorder="1" applyAlignment="1" applyProtection="1">
      <alignment horizontal="center"/>
      <protection locked="0"/>
    </xf>
    <xf numFmtId="169" fontId="22" fillId="4" borderId="0" xfId="0" applyNumberFormat="1" applyFont="1" applyFill="1" applyBorder="1" applyAlignment="1" applyProtection="1">
      <protection locked="0"/>
    </xf>
    <xf numFmtId="169" fontId="33" fillId="2" borderId="0" xfId="0" applyNumberFormat="1" applyFont="1" applyFill="1" applyBorder="1" applyAlignment="1" applyProtection="1">
      <alignment horizontal="center"/>
      <protection locked="0"/>
    </xf>
    <xf numFmtId="169" fontId="33" fillId="2" borderId="62" xfId="0" applyNumberFormat="1" applyFont="1" applyFill="1" applyBorder="1" applyAlignment="1" applyProtection="1">
      <alignment horizontal="center"/>
    </xf>
    <xf numFmtId="169" fontId="7" fillId="2" borderId="62" xfId="0" applyNumberFormat="1" applyFont="1" applyFill="1" applyBorder="1" applyAlignment="1" applyProtection="1"/>
    <xf numFmtId="169" fontId="43" fillId="0" borderId="45" xfId="0" applyNumberFormat="1" applyFont="1" applyBorder="1" applyAlignment="1" applyProtection="1"/>
    <xf numFmtId="169" fontId="43" fillId="0" borderId="69" xfId="0" applyNumberFormat="1" applyFont="1" applyBorder="1" applyAlignment="1" applyProtection="1"/>
    <xf numFmtId="169" fontId="7" fillId="2" borderId="62" xfId="0" applyNumberFormat="1" applyFont="1" applyFill="1" applyBorder="1" applyAlignment="1" applyProtection="1">
      <protection locked="0"/>
    </xf>
    <xf numFmtId="169" fontId="26" fillId="2" borderId="56" xfId="0" applyNumberFormat="1" applyFont="1" applyFill="1" applyBorder="1" applyAlignment="1" applyProtection="1">
      <alignment horizontal="right" vertical="center"/>
    </xf>
    <xf numFmtId="169" fontId="26" fillId="2" borderId="0" xfId="0" applyNumberFormat="1" applyFont="1" applyFill="1" applyBorder="1" applyAlignment="1" applyProtection="1">
      <alignment horizontal="right" vertical="center"/>
    </xf>
    <xf numFmtId="169" fontId="26" fillId="2" borderId="65" xfId="0" applyNumberFormat="1" applyFont="1" applyFill="1" applyBorder="1" applyAlignment="1" applyProtection="1">
      <alignment horizontal="right" vertical="center"/>
    </xf>
    <xf numFmtId="169" fontId="26" fillId="0" borderId="21" xfId="0" applyNumberFormat="1" applyFont="1" applyBorder="1" applyAlignment="1" applyProtection="1">
      <alignment horizontal="right" vertical="center"/>
      <protection locked="0"/>
    </xf>
    <xf numFmtId="169" fontId="26" fillId="0" borderId="48" xfId="0" applyNumberFormat="1" applyFont="1" applyBorder="1" applyAlignment="1" applyProtection="1">
      <alignment horizontal="right" vertical="center"/>
      <protection locked="0"/>
    </xf>
    <xf numFmtId="169" fontId="26" fillId="5" borderId="22" xfId="0" applyNumberFormat="1" applyFont="1" applyFill="1" applyBorder="1" applyAlignment="1" applyProtection="1">
      <alignment vertical="center"/>
      <protection locked="0"/>
    </xf>
    <xf numFmtId="169" fontId="26" fillId="0" borderId="22" xfId="0" applyNumberFormat="1" applyFont="1" applyBorder="1" applyAlignment="1" applyProtection="1">
      <alignment horizontal="right" vertical="center"/>
      <protection locked="0"/>
    </xf>
    <xf numFmtId="169" fontId="26" fillId="6" borderId="22" xfId="0" applyNumberFormat="1" applyFont="1" applyFill="1" applyBorder="1" applyAlignment="1" applyProtection="1">
      <alignment horizontal="right" vertical="center"/>
      <protection locked="0"/>
    </xf>
    <xf numFmtId="169" fontId="26" fillId="2" borderId="20" xfId="0" applyNumberFormat="1" applyFont="1" applyFill="1" applyBorder="1" applyAlignment="1" applyProtection="1">
      <alignment horizontal="right" vertical="center"/>
      <protection locked="0"/>
    </xf>
    <xf numFmtId="169" fontId="26" fillId="2" borderId="21" xfId="0" applyNumberFormat="1" applyFont="1" applyFill="1" applyBorder="1" applyAlignment="1" applyProtection="1">
      <alignment horizontal="right" vertical="center"/>
      <protection locked="0"/>
    </xf>
    <xf numFmtId="169" fontId="26" fillId="6" borderId="21" xfId="0" applyNumberFormat="1" applyFont="1" applyFill="1" applyBorder="1" applyAlignment="1" applyProtection="1">
      <alignment horizontal="right" vertical="center"/>
      <protection locked="0"/>
    </xf>
    <xf numFmtId="169" fontId="26" fillId="0" borderId="48" xfId="0" applyNumberFormat="1" applyFont="1" applyFill="1" applyBorder="1" applyAlignment="1" applyProtection="1">
      <alignment horizontal="right" vertical="center"/>
      <protection locked="0"/>
    </xf>
    <xf numFmtId="169" fontId="26" fillId="2" borderId="71" xfId="0" applyNumberFormat="1" applyFont="1" applyFill="1" applyBorder="1" applyAlignment="1" applyProtection="1">
      <alignment horizontal="right" vertical="center"/>
      <protection locked="0"/>
    </xf>
    <xf numFmtId="169" fontId="2" fillId="2" borderId="50" xfId="0" applyNumberFormat="1" applyFont="1" applyFill="1" applyBorder="1" applyAlignment="1" applyProtection="1">
      <alignment horizontal="right" vertical="center"/>
      <protection locked="0"/>
    </xf>
    <xf numFmtId="169" fontId="2" fillId="0" borderId="54" xfId="0" applyNumberFormat="1" applyFont="1" applyFill="1" applyBorder="1" applyAlignment="1" applyProtection="1">
      <alignment horizontal="right" vertical="center"/>
      <protection locked="0"/>
    </xf>
    <xf numFmtId="169" fontId="26" fillId="2" borderId="65" xfId="0" applyNumberFormat="1" applyFont="1" applyFill="1" applyBorder="1" applyAlignment="1" applyProtection="1">
      <alignment horizontal="right" vertical="center"/>
      <protection locked="0"/>
    </xf>
    <xf numFmtId="169" fontId="26" fillId="0" borderId="13" xfId="0" applyNumberFormat="1" applyFont="1" applyFill="1" applyBorder="1" applyAlignment="1" applyProtection="1">
      <alignment horizontal="right" vertical="center"/>
      <protection locked="0"/>
    </xf>
    <xf numFmtId="169" fontId="2" fillId="5" borderId="52" xfId="0" applyNumberFormat="1" applyFont="1" applyFill="1" applyBorder="1" applyAlignment="1" applyProtection="1">
      <alignment vertical="center"/>
      <protection locked="0"/>
    </xf>
    <xf numFmtId="169" fontId="26" fillId="0" borderId="49" xfId="0" applyNumberFormat="1" applyFont="1" applyFill="1" applyBorder="1" applyAlignment="1" applyProtection="1">
      <alignment horizontal="right" vertical="center"/>
      <protection locked="0"/>
    </xf>
    <xf numFmtId="169" fontId="2" fillId="5" borderId="50" xfId="0" applyNumberFormat="1" applyFont="1" applyFill="1" applyBorder="1" applyAlignment="1" applyProtection="1">
      <alignment horizontal="right" vertical="center"/>
      <protection locked="0"/>
    </xf>
    <xf numFmtId="169" fontId="2" fillId="0" borderId="52" xfId="0" applyNumberFormat="1" applyFont="1" applyFill="1" applyBorder="1" applyAlignment="1" applyProtection="1">
      <alignment horizontal="right" vertical="center"/>
      <protection locked="0"/>
    </xf>
    <xf numFmtId="169" fontId="2" fillId="0" borderId="50" xfId="0" applyNumberFormat="1" applyFont="1" applyFill="1" applyBorder="1" applyAlignment="1" applyProtection="1">
      <alignment horizontal="center" vertical="center"/>
      <protection locked="0"/>
    </xf>
    <xf numFmtId="0" fontId="17" fillId="0" borderId="0" xfId="0" applyFont="1" applyAlignment="1">
      <alignment horizontal="left" vertical="top" wrapText="1"/>
    </xf>
    <xf numFmtId="0" fontId="5" fillId="0" borderId="0" xfId="0" applyFont="1" applyAlignment="1">
      <alignment horizontal="left" wrapText="1"/>
    </xf>
    <xf numFmtId="0" fontId="50" fillId="0" borderId="0" xfId="0" applyFont="1" applyAlignment="1">
      <alignment horizontal="left" vertical="center" wrapText="1"/>
    </xf>
    <xf numFmtId="0" fontId="21" fillId="3" borderId="0" xfId="0" applyNumberFormat="1" applyFont="1" applyFill="1" applyAlignment="1" applyProtection="1">
      <alignment horizontal="left" vertical="center" wrapText="1"/>
    </xf>
    <xf numFmtId="49" fontId="23" fillId="2" borderId="0" xfId="0" applyNumberFormat="1" applyFont="1" applyFill="1" applyBorder="1" applyAlignment="1">
      <alignment horizontal="right" vertical="center"/>
    </xf>
    <xf numFmtId="49" fontId="33" fillId="0" borderId="77" xfId="0" applyNumberFormat="1" applyFont="1" applyFill="1" applyBorder="1" applyAlignment="1" applyProtection="1">
      <alignment horizontal="right"/>
      <protection locked="0"/>
    </xf>
    <xf numFmtId="49" fontId="33" fillId="0" borderId="76" xfId="0" applyNumberFormat="1" applyFont="1" applyFill="1" applyBorder="1" applyAlignment="1" applyProtection="1">
      <alignment horizontal="right"/>
      <protection locked="0"/>
    </xf>
    <xf numFmtId="0" fontId="55" fillId="0" borderId="77" xfId="0" applyFont="1" applyFill="1" applyBorder="1" applyAlignment="1" applyProtection="1">
      <alignment horizontal="right"/>
      <protection locked="0"/>
    </xf>
    <xf numFmtId="0" fontId="55" fillId="0" borderId="76" xfId="0" applyFont="1" applyFill="1" applyBorder="1" applyAlignment="1" applyProtection="1">
      <alignment horizontal="right"/>
      <protection locked="0"/>
    </xf>
    <xf numFmtId="0" fontId="33" fillId="0" borderId="77" xfId="0" applyFont="1" applyFill="1" applyBorder="1" applyAlignment="1" applyProtection="1">
      <alignment horizontal="right"/>
      <protection locked="0"/>
    </xf>
    <xf numFmtId="0" fontId="33" fillId="0" borderId="76" xfId="0" applyFont="1" applyFill="1" applyBorder="1" applyAlignment="1" applyProtection="1">
      <alignment horizontal="right"/>
      <protection locked="0"/>
    </xf>
    <xf numFmtId="0" fontId="7" fillId="0" borderId="76" xfId="0" applyFont="1" applyFill="1" applyBorder="1" applyAlignment="1" applyProtection="1">
      <alignment horizontal="left"/>
      <protection locked="0"/>
    </xf>
    <xf numFmtId="0" fontId="48" fillId="2" borderId="0" xfId="0" applyFont="1" applyFill="1" applyBorder="1" applyAlignment="1" applyProtection="1">
      <alignment horizontal="left" vertical="top" wrapText="1"/>
    </xf>
    <xf numFmtId="0" fontId="48" fillId="2" borderId="0" xfId="0" applyFont="1" applyFill="1" applyAlignment="1">
      <alignment horizontal="left" vertical="top" wrapText="1"/>
    </xf>
    <xf numFmtId="0" fontId="7" fillId="0" borderId="78" xfId="0" applyFont="1" applyBorder="1" applyAlignment="1" applyProtection="1">
      <alignment horizontal="center"/>
      <protection locked="0"/>
    </xf>
    <xf numFmtId="0" fontId="7" fillId="0" borderId="76" xfId="0" applyFont="1" applyBorder="1" applyAlignment="1" applyProtection="1">
      <alignment horizontal="center"/>
      <protection locked="0"/>
    </xf>
    <xf numFmtId="0" fontId="22" fillId="0" borderId="78" xfId="0" applyFont="1" applyFill="1" applyBorder="1" applyAlignment="1" applyProtection="1">
      <alignment horizontal="left"/>
      <protection locked="0"/>
    </xf>
    <xf numFmtId="0" fontId="7" fillId="0" borderId="78" xfId="0" applyFont="1" applyFill="1" applyBorder="1" applyAlignment="1" applyProtection="1">
      <alignment horizontal="left"/>
      <protection locked="0"/>
    </xf>
    <xf numFmtId="14" fontId="48" fillId="0" borderId="79" xfId="0" applyNumberFormat="1" applyFont="1" applyBorder="1" applyAlignment="1" applyProtection="1">
      <alignment horizontal="center"/>
      <protection locked="0"/>
    </xf>
    <xf numFmtId="0" fontId="3" fillId="0" borderId="76" xfId="1" applyBorder="1" applyAlignment="1" applyProtection="1">
      <alignment horizontal="center"/>
      <protection locked="0"/>
    </xf>
    <xf numFmtId="0" fontId="25" fillId="0" borderId="16" xfId="0" applyFont="1" applyFill="1" applyBorder="1" applyAlignment="1">
      <alignment vertical="center"/>
    </xf>
    <xf numFmtId="0" fontId="25"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7" fillId="0" borderId="31" xfId="0" applyFont="1" applyFill="1" applyBorder="1" applyAlignment="1">
      <alignment vertical="center"/>
    </xf>
    <xf numFmtId="0" fontId="27" fillId="0" borderId="35" xfId="0" applyFont="1" applyFill="1" applyBorder="1" applyAlignment="1">
      <alignment vertical="center"/>
    </xf>
    <xf numFmtId="164" fontId="2" fillId="0" borderId="26" xfId="0" applyNumberFormat="1" applyFont="1" applyFill="1" applyBorder="1" applyAlignment="1">
      <alignment horizontal="left" vertical="center"/>
    </xf>
    <xf numFmtId="164" fontId="2" fillId="0" borderId="27" xfId="0" applyNumberFormat="1" applyFont="1" applyFill="1" applyBorder="1" applyAlignment="1">
      <alignment horizontal="left" vertical="center"/>
    </xf>
    <xf numFmtId="0" fontId="26" fillId="0" borderId="19" xfId="0" applyFont="1" applyFill="1" applyBorder="1" applyAlignment="1">
      <alignment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7" fillId="0" borderId="16" xfId="0" applyFont="1" applyFill="1" applyBorder="1" applyAlignment="1">
      <alignment vertical="center"/>
    </xf>
    <xf numFmtId="0" fontId="27" fillId="0" borderId="17" xfId="0" applyFont="1" applyFill="1" applyBorder="1" applyAlignment="1">
      <alignment vertical="center"/>
    </xf>
    <xf numFmtId="3" fontId="29" fillId="0" borderId="26" xfId="2" applyNumberFormat="1" applyFont="1" applyFill="1" applyBorder="1" applyAlignment="1">
      <alignment horizontal="left"/>
    </xf>
    <xf numFmtId="3" fontId="29" fillId="0" borderId="27" xfId="2" applyNumberFormat="1" applyFont="1" applyFill="1" applyBorder="1" applyAlignment="1">
      <alignment horizontal="left"/>
    </xf>
    <xf numFmtId="0" fontId="32" fillId="3" borderId="0" xfId="0" applyNumberFormat="1" applyFont="1" applyFill="1" applyAlignment="1" applyProtection="1">
      <alignment horizontal="left" vertical="center"/>
    </xf>
    <xf numFmtId="0" fontId="4" fillId="0" borderId="0" xfId="0" applyFont="1" applyAlignment="1">
      <alignment horizontal="left" wrapText="1"/>
    </xf>
    <xf numFmtId="0" fontId="0" fillId="0" borderId="0" xfId="0" applyAlignment="1"/>
    <xf numFmtId="0" fontId="5" fillId="0" borderId="0" xfId="0" applyFont="1" applyAlignment="1">
      <alignment horizontal="justify" wrapText="1"/>
    </xf>
    <xf numFmtId="0" fontId="0" fillId="0" borderId="0" xfId="0" applyAlignment="1">
      <alignment wrapText="1"/>
    </xf>
  </cellXfs>
  <cellStyles count="3">
    <cellStyle name="Hyperlink" xfId="1" builtinId="8"/>
    <cellStyle name="Standaard" xfId="0" builtinId="0"/>
    <cellStyle name="Standaard_Blad1" xfId="2"/>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514350</xdr:colOff>
      <xdr:row>3</xdr:row>
      <xdr:rowOff>9525</xdr:rowOff>
    </xdr:to>
    <xdr:pic>
      <xdr:nvPicPr>
        <xdr:cNvPr id="128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47625"/>
          <a:ext cx="314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hyperlink" Target="mailto:FA@drechtsteden.nl"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30"/>
  <sheetViews>
    <sheetView showGridLines="0" zoomScaleNormal="100" zoomScaleSheetLayoutView="100" workbookViewId="0"/>
  </sheetViews>
  <sheetFormatPr defaultColWidth="9.109375" defaultRowHeight="12.55" x14ac:dyDescent="0.2"/>
  <cols>
    <col min="1" max="1" width="9.6640625" style="11" customWidth="1"/>
    <col min="2" max="2" width="86.88671875" style="11" customWidth="1"/>
    <col min="3" max="3" width="8.5546875" style="11" customWidth="1"/>
    <col min="4" max="16384" width="9.109375" style="11"/>
  </cols>
  <sheetData>
    <row r="2" spans="1:7" ht="16.899999999999999" x14ac:dyDescent="0.3">
      <c r="A2" s="10"/>
      <c r="B2" s="192" t="s">
        <v>463</v>
      </c>
      <c r="C2" s="142"/>
      <c r="D2"/>
      <c r="E2"/>
    </row>
    <row r="3" spans="1:7" x14ac:dyDescent="0.2">
      <c r="A3" s="10"/>
      <c r="B3" s="193" t="s">
        <v>304</v>
      </c>
      <c r="C3"/>
      <c r="D3"/>
      <c r="E3"/>
      <c r="F3"/>
    </row>
    <row r="4" spans="1:7" x14ac:dyDescent="0.2">
      <c r="A4" s="10"/>
      <c r="B4" s="12"/>
    </row>
    <row r="6" spans="1:7" x14ac:dyDescent="0.2">
      <c r="A6" s="194" t="s">
        <v>26</v>
      </c>
      <c r="B6" s="14" t="s">
        <v>429</v>
      </c>
    </row>
    <row r="7" spans="1:7" ht="14.25" customHeight="1" x14ac:dyDescent="0.2">
      <c r="A7" s="13"/>
    </row>
    <row r="8" spans="1:7" ht="13.5" customHeight="1" x14ac:dyDescent="0.2">
      <c r="B8" s="15" t="s">
        <v>712</v>
      </c>
    </row>
    <row r="9" spans="1:7" ht="22.55" customHeight="1" x14ac:dyDescent="0.2">
      <c r="B9" s="18"/>
      <c r="C9" s="16"/>
    </row>
    <row r="10" spans="1:7" s="17" customFormat="1" x14ac:dyDescent="0.2">
      <c r="B10" s="16" t="s">
        <v>25</v>
      </c>
      <c r="C10" s="185"/>
    </row>
    <row r="11" spans="1:7" s="17" customFormat="1" ht="14.25" customHeight="1" x14ac:dyDescent="0.2">
      <c r="B11" s="16"/>
      <c r="C11" s="18"/>
    </row>
    <row r="12" spans="1:7" ht="99.1" customHeight="1" x14ac:dyDescent="0.2">
      <c r="B12" s="191" t="s">
        <v>720</v>
      </c>
      <c r="C12" s="16"/>
    </row>
    <row r="13" spans="1:7" ht="56.2" customHeight="1" x14ac:dyDescent="0.2">
      <c r="B13" s="199" t="s">
        <v>464</v>
      </c>
      <c r="C13" s="16"/>
      <c r="G13" s="16"/>
    </row>
    <row r="14" spans="1:7" ht="66.05" customHeight="1" x14ac:dyDescent="0.2">
      <c r="B14" s="243" t="s">
        <v>729</v>
      </c>
    </row>
    <row r="15" spans="1:7" ht="31.5" customHeight="1" x14ac:dyDescent="0.2">
      <c r="B15" s="244" t="s">
        <v>728</v>
      </c>
    </row>
    <row r="16" spans="1:7" ht="85.5" customHeight="1" x14ac:dyDescent="0.2">
      <c r="B16" s="199" t="s">
        <v>721</v>
      </c>
      <c r="C16" s="16"/>
      <c r="G16" s="16"/>
    </row>
    <row r="17" spans="2:7" ht="45.7" customHeight="1" x14ac:dyDescent="0.2">
      <c r="B17" s="199" t="s">
        <v>722</v>
      </c>
      <c r="C17" s="16"/>
      <c r="G17" s="16"/>
    </row>
    <row r="18" spans="2:7" ht="24.75" customHeight="1" x14ac:dyDescent="0.2">
      <c r="B18" s="200" t="s">
        <v>430</v>
      </c>
    </row>
    <row r="19" spans="2:7" ht="12.7" customHeight="1" x14ac:dyDescent="0.2">
      <c r="B19" s="201" t="s">
        <v>22</v>
      </c>
    </row>
    <row r="20" spans="2:7" ht="12.7" customHeight="1" x14ac:dyDescent="0.2">
      <c r="B20" s="201" t="s">
        <v>23</v>
      </c>
      <c r="C20" s="16"/>
    </row>
    <row r="21" spans="2:7" ht="12.7" customHeight="1" x14ac:dyDescent="0.2">
      <c r="B21" s="201" t="s">
        <v>24</v>
      </c>
    </row>
    <row r="22" spans="2:7" ht="12.7" customHeight="1" x14ac:dyDescent="0.2">
      <c r="B22" s="202" t="s">
        <v>28</v>
      </c>
      <c r="C22" s="16"/>
    </row>
    <row r="23" spans="2:7" s="17" customFormat="1" ht="27.7" customHeight="1" x14ac:dyDescent="0.15">
      <c r="B23" s="202" t="s">
        <v>29</v>
      </c>
      <c r="C23" s="18"/>
    </row>
    <row r="24" spans="2:7" s="17" customFormat="1" ht="92.2" customHeight="1" x14ac:dyDescent="0.15">
      <c r="B24" s="191" t="s">
        <v>451</v>
      </c>
      <c r="C24" s="18"/>
    </row>
    <row r="25" spans="2:7" s="17" customFormat="1" x14ac:dyDescent="0.15">
      <c r="B25" s="203"/>
      <c r="C25" s="18"/>
    </row>
    <row r="26" spans="2:7" s="17" customFormat="1" x14ac:dyDescent="0.15">
      <c r="B26" s="203" t="s">
        <v>27</v>
      </c>
      <c r="C26" s="18"/>
    </row>
    <row r="27" spans="2:7" s="17" customFormat="1" x14ac:dyDescent="0.15">
      <c r="B27" s="203"/>
    </row>
    <row r="28" spans="2:7" x14ac:dyDescent="0.2">
      <c r="B28" s="204"/>
    </row>
    <row r="29" spans="2:7" ht="12.7" customHeight="1" x14ac:dyDescent="0.2">
      <c r="B29" s="16" t="s">
        <v>713</v>
      </c>
    </row>
    <row r="30" spans="2:7" x14ac:dyDescent="0.2">
      <c r="B30" s="16" t="s">
        <v>466</v>
      </c>
    </row>
  </sheetData>
  <customSheetViews>
    <customSheetView guid="{7ECC52A5-9F01-4F0F-BE2E-EC1362700A49}" showPageBreaks="1" showGridLines="0" printArea="1" showRuler="0" topLeftCell="A13">
      <selection activeCell="C34" sqref="C34"/>
      <pageMargins left="0.75" right="0.75" top="1" bottom="1" header="0.5" footer="0.5"/>
      <pageSetup paperSize="9" scale="86" orientation="portrait" r:id="rId1"/>
      <headerFooter alignWithMargins="0"/>
    </customSheetView>
    <customSheetView guid="{3CCC5398-1193-4024-ABCD-59977630A5BF}" showPageBreaks="1" showGridLines="0" printArea="1" showRuler="0" topLeftCell="A22">
      <selection activeCell="C33" sqref="C33"/>
      <pageMargins left="0.75" right="0.75" top="1" bottom="1" header="0.5" footer="0.5"/>
      <pageSetup paperSize="9" scale="86" orientation="portrait" r:id="rId2"/>
      <headerFooter alignWithMargins="0"/>
    </customSheetView>
  </customSheetViews>
  <phoneticPr fontId="0" type="noConversion"/>
  <hyperlinks>
    <hyperlink ref="B22" r:id="rId3"/>
    <hyperlink ref="B23" r:id="rId4"/>
  </hyperlinks>
  <pageMargins left="0.74803149606299213" right="0.74803149606299213" top="0.98425196850393704" bottom="0.98425196850393704" header="0.51181102362204722" footer="0.51181102362204722"/>
  <pageSetup paperSize="9" scale="86"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68"/>
  <sheetViews>
    <sheetView showGridLines="0" zoomScaleNormal="100" workbookViewId="0"/>
  </sheetViews>
  <sheetFormatPr defaultColWidth="9.109375" defaultRowHeight="12.55" x14ac:dyDescent="0.2"/>
  <cols>
    <col min="1" max="1" width="88" style="3" customWidth="1"/>
    <col min="2" max="2" width="15.6640625" style="20" customWidth="1"/>
    <col min="3" max="16384" width="9.109375" style="20"/>
  </cols>
  <sheetData>
    <row r="1" spans="1:1" ht="14.4" x14ac:dyDescent="0.2">
      <c r="A1" s="195" t="s">
        <v>358</v>
      </c>
    </row>
    <row r="3" spans="1:1" x14ac:dyDescent="0.2">
      <c r="A3" s="375" t="s">
        <v>716</v>
      </c>
    </row>
    <row r="4" spans="1:1" x14ac:dyDescent="0.2">
      <c r="A4" s="375"/>
    </row>
    <row r="5" spans="1:1" x14ac:dyDescent="0.2">
      <c r="A5" s="26"/>
    </row>
    <row r="6" spans="1:1" ht="25.05" x14ac:dyDescent="0.2">
      <c r="A6" s="191" t="s">
        <v>717</v>
      </c>
    </row>
    <row r="7" spans="1:1" x14ac:dyDescent="0.2">
      <c r="A7" s="183" t="s">
        <v>4</v>
      </c>
    </row>
    <row r="8" spans="1:1" ht="14.25" customHeight="1" x14ac:dyDescent="0.2">
      <c r="A8" s="183"/>
    </row>
    <row r="9" spans="1:1" ht="45.1" customHeight="1" x14ac:dyDescent="0.2">
      <c r="A9" s="198" t="s">
        <v>269</v>
      </c>
    </row>
    <row r="10" spans="1:1" x14ac:dyDescent="0.2">
      <c r="A10" s="196"/>
    </row>
    <row r="11" spans="1:1" x14ac:dyDescent="0.2">
      <c r="A11" s="376" t="s">
        <v>718</v>
      </c>
    </row>
    <row r="12" spans="1:1" ht="39.799999999999997" customHeight="1" x14ac:dyDescent="0.2">
      <c r="A12" s="376"/>
    </row>
    <row r="13" spans="1:1" x14ac:dyDescent="0.2">
      <c r="A13" s="197"/>
    </row>
    <row r="14" spans="1:1" x14ac:dyDescent="0.2">
      <c r="A14" s="374" t="s">
        <v>450</v>
      </c>
    </row>
    <row r="15" spans="1:1" x14ac:dyDescent="0.2">
      <c r="A15" s="374"/>
    </row>
    <row r="16" spans="1:1" x14ac:dyDescent="0.2">
      <c r="A16" s="374"/>
    </row>
    <row r="17" spans="1:1" ht="17.25" customHeight="1" x14ac:dyDescent="0.2">
      <c r="A17" s="143" t="s">
        <v>359</v>
      </c>
    </row>
    <row r="18" spans="1:1" ht="19.600000000000001" customHeight="1" x14ac:dyDescent="0.2">
      <c r="A18" s="143"/>
    </row>
    <row r="19" spans="1:1" ht="14.4" x14ac:dyDescent="0.2">
      <c r="A19" s="195" t="s">
        <v>37</v>
      </c>
    </row>
    <row r="20" spans="1:1" ht="13.15" x14ac:dyDescent="0.25">
      <c r="A20" s="23"/>
    </row>
    <row r="21" spans="1:1" ht="12.7" customHeight="1" x14ac:dyDescent="0.2">
      <c r="A21" s="25" t="s">
        <v>365</v>
      </c>
    </row>
    <row r="22" spans="1:1" ht="12.7" customHeight="1" x14ac:dyDescent="0.2">
      <c r="A22" s="25"/>
    </row>
    <row r="23" spans="1:1" ht="27.7" customHeight="1" x14ac:dyDescent="0.2">
      <c r="A23" s="191" t="s">
        <v>443</v>
      </c>
    </row>
    <row r="24" spans="1:1" ht="5.35" customHeight="1" x14ac:dyDescent="0.2">
      <c r="A24" s="25"/>
    </row>
    <row r="25" spans="1:1" x14ac:dyDescent="0.2">
      <c r="A25" s="144" t="s">
        <v>467</v>
      </c>
    </row>
    <row r="26" spans="1:1" x14ac:dyDescent="0.2">
      <c r="A26" s="144" t="s">
        <v>468</v>
      </c>
    </row>
    <row r="27" spans="1:1" x14ac:dyDescent="0.2">
      <c r="A27" s="144" t="s">
        <v>469</v>
      </c>
    </row>
    <row r="28" spans="1:1" x14ac:dyDescent="0.2">
      <c r="A28" s="27" t="s">
        <v>470</v>
      </c>
    </row>
    <row r="29" spans="1:1" ht="8.3000000000000007" customHeight="1" x14ac:dyDescent="0.2">
      <c r="A29" s="27"/>
    </row>
    <row r="30" spans="1:1" ht="13.5" customHeight="1" x14ac:dyDescent="0.2">
      <c r="A30" s="20" t="s">
        <v>360</v>
      </c>
    </row>
    <row r="31" spans="1:1" ht="13.5" customHeight="1" x14ac:dyDescent="0.2">
      <c r="A31" s="20" t="s">
        <v>221</v>
      </c>
    </row>
    <row r="32" spans="1:1" ht="13.5" customHeight="1" x14ac:dyDescent="0.2">
      <c r="A32" s="3" t="s">
        <v>471</v>
      </c>
    </row>
    <row r="33" spans="1:1" ht="13.5" customHeight="1" x14ac:dyDescent="0.2">
      <c r="A33" s="3" t="s">
        <v>446</v>
      </c>
    </row>
    <row r="34" spans="1:1" ht="13.5" customHeight="1" x14ac:dyDescent="0.2">
      <c r="A34" s="3" t="s">
        <v>361</v>
      </c>
    </row>
    <row r="35" spans="1:1" ht="13.5" customHeight="1" x14ac:dyDescent="0.2">
      <c r="A35" s="3" t="s">
        <v>268</v>
      </c>
    </row>
    <row r="36" spans="1:1" ht="12.7" customHeight="1" x14ac:dyDescent="0.2">
      <c r="A36" s="3" t="s">
        <v>424</v>
      </c>
    </row>
    <row r="37" spans="1:1" ht="13.15" x14ac:dyDescent="0.25">
      <c r="A37" s="25" t="s">
        <v>444</v>
      </c>
    </row>
    <row r="38" spans="1:1" ht="5.35" customHeight="1" x14ac:dyDescent="0.2">
      <c r="A38" s="25"/>
    </row>
    <row r="39" spans="1:1" x14ac:dyDescent="0.2">
      <c r="A39" s="144" t="s">
        <v>472</v>
      </c>
    </row>
    <row r="40" spans="1:1" x14ac:dyDescent="0.2">
      <c r="A40" s="27" t="s">
        <v>473</v>
      </c>
    </row>
    <row r="41" spans="1:1" x14ac:dyDescent="0.2">
      <c r="A41" s="27"/>
    </row>
    <row r="42" spans="1:1" ht="13.15" x14ac:dyDescent="0.2">
      <c r="A42" s="20" t="s">
        <v>434</v>
      </c>
    </row>
    <row r="43" spans="1:1" ht="13.15" x14ac:dyDescent="0.2">
      <c r="A43" s="3" t="s">
        <v>471</v>
      </c>
    </row>
    <row r="44" spans="1:1" ht="13.5" customHeight="1" x14ac:dyDescent="0.2">
      <c r="A44" s="3" t="s">
        <v>445</v>
      </c>
    </row>
    <row r="45" spans="1:1" ht="13.15" x14ac:dyDescent="0.2">
      <c r="A45" s="3" t="s">
        <v>361</v>
      </c>
    </row>
    <row r="46" spans="1:1" ht="13.15" x14ac:dyDescent="0.2">
      <c r="A46" s="3" t="s">
        <v>423</v>
      </c>
    </row>
    <row r="47" spans="1:1" x14ac:dyDescent="0.2">
      <c r="A47" s="3" t="s">
        <v>424</v>
      </c>
    </row>
    <row r="48" spans="1:1" ht="53.25" customHeight="1" x14ac:dyDescent="0.2">
      <c r="A48" s="20"/>
    </row>
    <row r="49" spans="1:1" s="28" customFormat="1" x14ac:dyDescent="0.2">
      <c r="A49" s="22"/>
    </row>
    <row r="50" spans="1:1" ht="25.55" customHeight="1" x14ac:dyDescent="0.2">
      <c r="A50" s="20"/>
    </row>
    <row r="51" spans="1:1" s="28" customFormat="1" x14ac:dyDescent="0.2">
      <c r="A51" s="22"/>
    </row>
    <row r="52" spans="1:1" x14ac:dyDescent="0.2">
      <c r="A52" s="20"/>
    </row>
    <row r="53" spans="1:1" s="28" customFormat="1" x14ac:dyDescent="0.2"/>
    <row r="54" spans="1:1" x14ac:dyDescent="0.2">
      <c r="A54" s="22"/>
    </row>
    <row r="55" spans="1:1" x14ac:dyDescent="0.2">
      <c r="A55" s="22"/>
    </row>
    <row r="56" spans="1:1" x14ac:dyDescent="0.2">
      <c r="A56" s="22"/>
    </row>
    <row r="63" spans="1:1" x14ac:dyDescent="0.2">
      <c r="A63" s="22"/>
    </row>
    <row r="64" spans="1:1" x14ac:dyDescent="0.2">
      <c r="A64" s="24"/>
    </row>
    <row r="65" spans="1:1" ht="13.15" x14ac:dyDescent="0.2">
      <c r="A65" s="29"/>
    </row>
    <row r="68" spans="1:1" x14ac:dyDescent="0.2">
      <c r="A68" s="30"/>
    </row>
  </sheetData>
  <customSheetViews>
    <customSheetView guid="{7ECC52A5-9F01-4F0F-BE2E-EC1362700A49}" showPageBreaks="1" showGridLines="0" printArea="1" showRuler="0">
      <selection activeCell="B26" sqref="B26"/>
      <pageMargins left="0.75" right="0.75" top="1" bottom="1" header="0.5" footer="0.5"/>
      <pageSetup paperSize="9" orientation="portrait" r:id="rId1"/>
      <headerFooter alignWithMargins="0"/>
    </customSheetView>
    <customSheetView guid="{3CCC5398-1193-4024-ABCD-59977630A5BF}" showPageBreaks="1" showGridLines="0" printArea="1" showRuler="0">
      <selection activeCell="A3" sqref="A3"/>
      <pageMargins left="0.75" right="0.75" top="1" bottom="1" header="0.5" footer="0.5"/>
      <pageSetup paperSize="9" orientation="portrait" r:id="rId2"/>
      <headerFooter alignWithMargins="0"/>
    </customSheetView>
  </customSheetViews>
  <mergeCells count="3">
    <mergeCell ref="A14:A16"/>
    <mergeCell ref="A3:A4"/>
    <mergeCell ref="A11:A12"/>
  </mergeCells>
  <phoneticPr fontId="0" type="noConversion"/>
  <hyperlinks>
    <hyperlink ref="A17" r:id="rId3"/>
    <hyperlink ref="A7" r:id="rId4"/>
  </hyperlinks>
  <pageMargins left="0.74803149606299213" right="0.74803149606299213" top="0.98425196850393704" bottom="0.98425196850393704" header="0.51181102362204722" footer="0.51181102362204722"/>
  <pageSetup paperSize="9"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297"/>
  <sheetViews>
    <sheetView showGridLines="0" zoomScaleNormal="100" zoomScaleSheetLayoutView="79" workbookViewId="0"/>
  </sheetViews>
  <sheetFormatPr defaultColWidth="9.109375" defaultRowHeight="8.15" x14ac:dyDescent="0.2"/>
  <cols>
    <col min="1" max="1" width="98.44140625" style="2" customWidth="1"/>
    <col min="2" max="16384" width="9.109375" style="1"/>
  </cols>
  <sheetData>
    <row r="1" spans="1:1" ht="14.4" x14ac:dyDescent="0.2">
      <c r="A1" s="9" t="s">
        <v>1</v>
      </c>
    </row>
    <row r="2" spans="1:1" ht="7.55" customHeight="1" x14ac:dyDescent="0.2"/>
    <row r="3" spans="1:1" ht="25.05" x14ac:dyDescent="0.2">
      <c r="A3" s="3" t="s">
        <v>420</v>
      </c>
    </row>
    <row r="4" spans="1:1" ht="51.35" x14ac:dyDescent="0.2">
      <c r="A4" s="5" t="s">
        <v>699</v>
      </c>
    </row>
    <row r="5" spans="1:1" ht="7.55" customHeight="1" x14ac:dyDescent="0.2">
      <c r="A5" s="145"/>
    </row>
    <row r="6" spans="1:1" ht="52.45" customHeight="1" x14ac:dyDescent="0.2">
      <c r="A6" s="5" t="s">
        <v>462</v>
      </c>
    </row>
    <row r="7" spans="1:1" ht="7.55" customHeight="1" x14ac:dyDescent="0.2">
      <c r="A7" s="5"/>
    </row>
    <row r="8" spans="1:1" s="20" customFormat="1" ht="25.05" x14ac:dyDescent="0.2">
      <c r="A8" s="3" t="s">
        <v>474</v>
      </c>
    </row>
    <row r="9" spans="1:1" ht="7.55" customHeight="1" x14ac:dyDescent="0.2"/>
    <row r="10" spans="1:1" ht="37.6" x14ac:dyDescent="0.2">
      <c r="A10" s="5" t="s">
        <v>32</v>
      </c>
    </row>
    <row r="11" spans="1:1" ht="7.55" customHeight="1" x14ac:dyDescent="0.2"/>
    <row r="12" spans="1:1" ht="25.7" x14ac:dyDescent="0.2">
      <c r="A12" s="3" t="s">
        <v>30</v>
      </c>
    </row>
    <row r="13" spans="1:1" ht="7.55" customHeight="1" x14ac:dyDescent="0.2"/>
    <row r="14" spans="1:1" ht="38.200000000000003" x14ac:dyDescent="0.2">
      <c r="A14" s="3" t="s">
        <v>31</v>
      </c>
    </row>
    <row r="15" spans="1:1" ht="9.6999999999999993" customHeight="1" x14ac:dyDescent="0.2">
      <c r="A15" s="3"/>
    </row>
    <row r="16" spans="1:1" s="174" customFormat="1" ht="14.4" x14ac:dyDescent="0.2">
      <c r="A16" s="9" t="s">
        <v>7</v>
      </c>
    </row>
    <row r="17" spans="1:1" s="174" customFormat="1" ht="7.55" customHeight="1" x14ac:dyDescent="0.2">
      <c r="A17" s="182"/>
    </row>
    <row r="18" spans="1:1" s="174" customFormat="1" ht="37.6" x14ac:dyDescent="0.2">
      <c r="A18" s="173" t="s">
        <v>700</v>
      </c>
    </row>
    <row r="19" spans="1:1" s="174" customFormat="1" ht="9.1" customHeight="1" x14ac:dyDescent="0.2">
      <c r="A19" s="173"/>
    </row>
    <row r="20" spans="1:1" ht="14.4" x14ac:dyDescent="0.2">
      <c r="A20" s="9" t="s">
        <v>21</v>
      </c>
    </row>
    <row r="21" spans="1:1" ht="7.55" customHeight="1" x14ac:dyDescent="0.2">
      <c r="A21" s="4"/>
    </row>
    <row r="22" spans="1:1" ht="37.6" x14ac:dyDescent="0.2">
      <c r="A22" s="19" t="s">
        <v>6</v>
      </c>
    </row>
    <row r="23" spans="1:1" ht="12.55" x14ac:dyDescent="0.2">
      <c r="A23" s="3" t="s">
        <v>367</v>
      </c>
    </row>
    <row r="24" spans="1:1" ht="7.55" customHeight="1" x14ac:dyDescent="0.2">
      <c r="A24" s="19"/>
    </row>
    <row r="25" spans="1:1" ht="77.95" customHeight="1" x14ac:dyDescent="0.2">
      <c r="A25" s="223" t="s">
        <v>726</v>
      </c>
    </row>
    <row r="26" spans="1:1" ht="9.6999999999999993" customHeight="1" x14ac:dyDescent="0.2">
      <c r="A26" s="3"/>
    </row>
    <row r="27" spans="1:1" ht="14.4" x14ac:dyDescent="0.2">
      <c r="A27" s="9" t="s">
        <v>356</v>
      </c>
    </row>
    <row r="28" spans="1:1" ht="7.55" customHeight="1" x14ac:dyDescent="0.2"/>
    <row r="29" spans="1:1" ht="75.8" customHeight="1" x14ac:dyDescent="0.2">
      <c r="A29" s="5" t="s">
        <v>701</v>
      </c>
    </row>
    <row r="30" spans="1:1" ht="38.200000000000003" customHeight="1" x14ac:dyDescent="0.2">
      <c r="A30" s="5" t="s">
        <v>366</v>
      </c>
    </row>
    <row r="31" spans="1:1" s="6" customFormat="1" ht="7.55" customHeight="1" x14ac:dyDescent="0.2">
      <c r="A31" s="2"/>
    </row>
    <row r="32" spans="1:1" ht="25.05" x14ac:dyDescent="0.2">
      <c r="A32" s="5" t="s">
        <v>368</v>
      </c>
    </row>
    <row r="33" spans="1:1" ht="9.6999999999999993" customHeight="1" x14ac:dyDescent="0.2">
      <c r="A33" s="5"/>
    </row>
    <row r="34" spans="1:1" ht="14.4" x14ac:dyDescent="0.2">
      <c r="A34" s="9" t="s">
        <v>195</v>
      </c>
    </row>
    <row r="35" spans="1:1" ht="7.55" customHeight="1" x14ac:dyDescent="0.2">
      <c r="A35" s="8"/>
    </row>
    <row r="36" spans="1:1" ht="50.25" customHeight="1" x14ac:dyDescent="0.2">
      <c r="A36" s="5" t="s">
        <v>459</v>
      </c>
    </row>
    <row r="37" spans="1:1" ht="37.6" x14ac:dyDescent="0.2">
      <c r="A37" s="5" t="s">
        <v>460</v>
      </c>
    </row>
    <row r="38" spans="1:1" ht="25.05" x14ac:dyDescent="0.2">
      <c r="A38" s="5" t="s">
        <v>8</v>
      </c>
    </row>
    <row r="39" spans="1:1" ht="9.6999999999999993" customHeight="1" x14ac:dyDescent="0.2"/>
    <row r="40" spans="1:1" ht="14.4" x14ac:dyDescent="0.2">
      <c r="A40" s="9" t="s">
        <v>357</v>
      </c>
    </row>
    <row r="41" spans="1:1" ht="7.55" customHeight="1" x14ac:dyDescent="0.2"/>
    <row r="42" spans="1:1" ht="25.55" customHeight="1" x14ac:dyDescent="0.2">
      <c r="A42" s="3" t="s">
        <v>652</v>
      </c>
    </row>
    <row r="43" spans="1:1" ht="12.55" x14ac:dyDescent="0.2">
      <c r="A43" s="3" t="s">
        <v>34</v>
      </c>
    </row>
    <row r="44" spans="1:1" ht="7.55" customHeight="1" x14ac:dyDescent="0.2">
      <c r="A44" s="7"/>
    </row>
    <row r="45" spans="1:1" ht="25.55" customHeight="1" x14ac:dyDescent="0.2">
      <c r="A45" s="3" t="s">
        <v>702</v>
      </c>
    </row>
    <row r="46" spans="1:1" ht="9.6999999999999993" customHeight="1" x14ac:dyDescent="0.2">
      <c r="A46" s="3"/>
    </row>
    <row r="47" spans="1:1" ht="14.4" x14ac:dyDescent="0.2">
      <c r="A47" s="9" t="s">
        <v>465</v>
      </c>
    </row>
    <row r="48" spans="1:1" ht="7.55" customHeight="1" x14ac:dyDescent="0.2">
      <c r="A48" s="3"/>
    </row>
    <row r="49" spans="1:1" ht="12.55" x14ac:dyDescent="0.2">
      <c r="A49" s="206" t="s">
        <v>475</v>
      </c>
    </row>
    <row r="50" spans="1:1" ht="38.200000000000003" customHeight="1" x14ac:dyDescent="0.2">
      <c r="A50" s="222" t="s">
        <v>651</v>
      </c>
    </row>
    <row r="51" spans="1:1" ht="63.7" customHeight="1" x14ac:dyDescent="0.2">
      <c r="A51" s="222" t="s">
        <v>727</v>
      </c>
    </row>
    <row r="52" spans="1:1" ht="7.55" customHeight="1" x14ac:dyDescent="0.2">
      <c r="A52" s="3"/>
    </row>
    <row r="53" spans="1:1" ht="13.15" x14ac:dyDescent="0.2">
      <c r="A53" s="216" t="s">
        <v>638</v>
      </c>
    </row>
    <row r="54" spans="1:1" ht="12.55" x14ac:dyDescent="0.2">
      <c r="A54" s="3" t="s">
        <v>723</v>
      </c>
    </row>
    <row r="55" spans="1:1" ht="12.55" x14ac:dyDescent="0.2">
      <c r="A55" s="3" t="s">
        <v>560</v>
      </c>
    </row>
    <row r="56" spans="1:1" ht="12.55" x14ac:dyDescent="0.2">
      <c r="A56" s="3" t="s">
        <v>561</v>
      </c>
    </row>
    <row r="57" spans="1:1" ht="12.55" x14ac:dyDescent="0.2">
      <c r="A57" s="3" t="s">
        <v>562</v>
      </c>
    </row>
    <row r="58" spans="1:1" ht="12.55" x14ac:dyDescent="0.2">
      <c r="A58" s="3" t="s">
        <v>563</v>
      </c>
    </row>
    <row r="59" spans="1:1" ht="12.55" x14ac:dyDescent="0.2">
      <c r="A59" s="3" t="s">
        <v>564</v>
      </c>
    </row>
    <row r="60" spans="1:1" ht="12.55" x14ac:dyDescent="0.2">
      <c r="A60" s="3" t="s">
        <v>565</v>
      </c>
    </row>
    <row r="61" spans="1:1" ht="12.55" x14ac:dyDescent="0.2">
      <c r="A61" s="3" t="s">
        <v>602</v>
      </c>
    </row>
    <row r="62" spans="1:1" ht="12.55" x14ac:dyDescent="0.2">
      <c r="A62" s="3" t="s">
        <v>603</v>
      </c>
    </row>
    <row r="63" spans="1:1" ht="12.55" x14ac:dyDescent="0.2">
      <c r="A63" s="3" t="s">
        <v>604</v>
      </c>
    </row>
    <row r="64" spans="1:1" ht="12.55" x14ac:dyDescent="0.2">
      <c r="A64" s="3" t="s">
        <v>566</v>
      </c>
    </row>
    <row r="65" spans="1:1" ht="12.55" x14ac:dyDescent="0.2">
      <c r="A65" s="3" t="s">
        <v>567</v>
      </c>
    </row>
    <row r="66" spans="1:1" ht="12.55" x14ac:dyDescent="0.2">
      <c r="A66" s="3" t="s">
        <v>608</v>
      </c>
    </row>
    <row r="67" spans="1:1" ht="12.55" x14ac:dyDescent="0.2">
      <c r="A67" s="3" t="s">
        <v>609</v>
      </c>
    </row>
    <row r="68" spans="1:1" ht="7.55" customHeight="1" x14ac:dyDescent="0.2">
      <c r="A68" s="3"/>
    </row>
    <row r="69" spans="1:1" ht="12.55" x14ac:dyDescent="0.2">
      <c r="A69" s="3" t="s">
        <v>724</v>
      </c>
    </row>
    <row r="70" spans="1:1" ht="12.55" x14ac:dyDescent="0.2">
      <c r="A70" s="3" t="s">
        <v>588</v>
      </c>
    </row>
    <row r="71" spans="1:1" ht="12.55" x14ac:dyDescent="0.2">
      <c r="A71" s="3" t="s">
        <v>589</v>
      </c>
    </row>
    <row r="72" spans="1:1" ht="12.55" x14ac:dyDescent="0.2">
      <c r="A72" s="3" t="s">
        <v>590</v>
      </c>
    </row>
    <row r="73" spans="1:1" ht="12.55" x14ac:dyDescent="0.2">
      <c r="A73" s="3" t="s">
        <v>591</v>
      </c>
    </row>
    <row r="74" spans="1:1" ht="12.55" x14ac:dyDescent="0.2">
      <c r="A74" s="3" t="s">
        <v>706</v>
      </c>
    </row>
    <row r="75" spans="1:1" ht="12.55" x14ac:dyDescent="0.2">
      <c r="A75" s="3" t="s">
        <v>592</v>
      </c>
    </row>
    <row r="76" spans="1:1" ht="12.55" x14ac:dyDescent="0.2">
      <c r="A76" s="3" t="s">
        <v>593</v>
      </c>
    </row>
    <row r="77" spans="1:1" ht="12.55" x14ac:dyDescent="0.2">
      <c r="A77" s="3" t="s">
        <v>594</v>
      </c>
    </row>
    <row r="78" spans="1:1" ht="12.55" x14ac:dyDescent="0.2">
      <c r="A78" s="3" t="s">
        <v>595</v>
      </c>
    </row>
    <row r="79" spans="1:1" ht="12.55" x14ac:dyDescent="0.2">
      <c r="A79" s="3" t="s">
        <v>596</v>
      </c>
    </row>
    <row r="80" spans="1:1" ht="12.55" x14ac:dyDescent="0.2">
      <c r="A80" s="3" t="s">
        <v>597</v>
      </c>
    </row>
    <row r="81" spans="1:1" ht="12.55" x14ac:dyDescent="0.2">
      <c r="A81" s="3" t="s">
        <v>598</v>
      </c>
    </row>
    <row r="82" spans="1:1" ht="12.55" x14ac:dyDescent="0.2">
      <c r="A82" s="3" t="s">
        <v>599</v>
      </c>
    </row>
    <row r="83" spans="1:1" ht="12.55" x14ac:dyDescent="0.2">
      <c r="A83" s="3" t="s">
        <v>600</v>
      </c>
    </row>
    <row r="84" spans="1:1" ht="12.55" x14ac:dyDescent="0.2">
      <c r="A84" s="3" t="s">
        <v>601</v>
      </c>
    </row>
    <row r="85" spans="1:1" ht="12.55" x14ac:dyDescent="0.2">
      <c r="A85" s="3" t="s">
        <v>605</v>
      </c>
    </row>
    <row r="86" spans="1:1" ht="12.55" x14ac:dyDescent="0.2">
      <c r="A86" s="3" t="s">
        <v>606</v>
      </c>
    </row>
    <row r="87" spans="1:1" ht="12.55" x14ac:dyDescent="0.2">
      <c r="A87" s="3" t="s">
        <v>610</v>
      </c>
    </row>
    <row r="88" spans="1:1" ht="12.55" x14ac:dyDescent="0.2">
      <c r="A88" s="3" t="s">
        <v>607</v>
      </c>
    </row>
    <row r="89" spans="1:1" ht="7.55" customHeight="1" x14ac:dyDescent="0.2"/>
    <row r="90" spans="1:1" ht="12.55" x14ac:dyDescent="0.2">
      <c r="A90" s="3" t="s">
        <v>611</v>
      </c>
    </row>
    <row r="91" spans="1:1" ht="12.55" x14ac:dyDescent="0.2">
      <c r="A91" s="3" t="s">
        <v>612</v>
      </c>
    </row>
    <row r="92" spans="1:1" ht="12.55" x14ac:dyDescent="0.2">
      <c r="A92" s="3" t="s">
        <v>709</v>
      </c>
    </row>
    <row r="93" spans="1:1" ht="12.55" x14ac:dyDescent="0.2">
      <c r="A93" s="3" t="s">
        <v>613</v>
      </c>
    </row>
    <row r="94" spans="1:1" ht="12.55" x14ac:dyDescent="0.2">
      <c r="A94" s="3" t="s">
        <v>614</v>
      </c>
    </row>
    <row r="95" spans="1:1" ht="12.55" x14ac:dyDescent="0.2">
      <c r="A95" s="3" t="s">
        <v>615</v>
      </c>
    </row>
    <row r="96" spans="1:1" ht="12.55" x14ac:dyDescent="0.2">
      <c r="A96" s="3" t="s">
        <v>616</v>
      </c>
    </row>
    <row r="97" spans="1:1" ht="12.55" x14ac:dyDescent="0.2">
      <c r="A97" s="3" t="s">
        <v>617</v>
      </c>
    </row>
    <row r="98" spans="1:1" ht="12.55" x14ac:dyDescent="0.2">
      <c r="A98" s="3" t="s">
        <v>618</v>
      </c>
    </row>
    <row r="99" spans="1:1" ht="12.55" x14ac:dyDescent="0.2">
      <c r="A99" s="3" t="s">
        <v>619</v>
      </c>
    </row>
    <row r="100" spans="1:1" ht="12.55" x14ac:dyDescent="0.2">
      <c r="A100" s="3" t="s">
        <v>620</v>
      </c>
    </row>
    <row r="101" spans="1:1" ht="12.55" x14ac:dyDescent="0.2">
      <c r="A101" s="3" t="s">
        <v>621</v>
      </c>
    </row>
    <row r="102" spans="1:1" ht="12.55" x14ac:dyDescent="0.2">
      <c r="A102" s="3" t="s">
        <v>622</v>
      </c>
    </row>
    <row r="103" spans="1:1" ht="12.55" x14ac:dyDescent="0.2">
      <c r="A103" s="3" t="s">
        <v>623</v>
      </c>
    </row>
    <row r="104" spans="1:1" ht="12.55" x14ac:dyDescent="0.2">
      <c r="A104" s="3" t="s">
        <v>624</v>
      </c>
    </row>
    <row r="105" spans="1:1" ht="12.55" x14ac:dyDescent="0.2">
      <c r="A105" s="3" t="s">
        <v>625</v>
      </c>
    </row>
    <row r="106" spans="1:1" ht="12.55" x14ac:dyDescent="0.2">
      <c r="A106" s="3" t="s">
        <v>626</v>
      </c>
    </row>
    <row r="107" spans="1:1" ht="12.55" x14ac:dyDescent="0.2">
      <c r="A107" s="3" t="s">
        <v>627</v>
      </c>
    </row>
    <row r="108" spans="1:1" ht="12.55" x14ac:dyDescent="0.2">
      <c r="A108" s="3" t="s">
        <v>628</v>
      </c>
    </row>
    <row r="109" spans="1:1" ht="12.55" x14ac:dyDescent="0.2">
      <c r="A109" s="3" t="s">
        <v>629</v>
      </c>
    </row>
    <row r="110" spans="1:1" ht="12.55" x14ac:dyDescent="0.2">
      <c r="A110" s="3" t="s">
        <v>630</v>
      </c>
    </row>
    <row r="111" spans="1:1" ht="7.55" customHeight="1" x14ac:dyDescent="0.2">
      <c r="A111" s="3"/>
    </row>
    <row r="112" spans="1:1" ht="12.7" customHeight="1" x14ac:dyDescent="0.2">
      <c r="A112" s="216" t="s">
        <v>639</v>
      </c>
    </row>
    <row r="113" spans="1:1" ht="12.7" customHeight="1" x14ac:dyDescent="0.2">
      <c r="A113" s="217" t="s">
        <v>641</v>
      </c>
    </row>
    <row r="114" spans="1:1" ht="12.55" x14ac:dyDescent="0.2">
      <c r="A114" s="3" t="s">
        <v>723</v>
      </c>
    </row>
    <row r="115" spans="1:1" ht="12.55" x14ac:dyDescent="0.2">
      <c r="A115" s="218" t="s">
        <v>643</v>
      </c>
    </row>
    <row r="116" spans="1:1" ht="12.55" x14ac:dyDescent="0.2">
      <c r="A116" s="218" t="s">
        <v>644</v>
      </c>
    </row>
    <row r="117" spans="1:1" ht="7.55" customHeight="1" x14ac:dyDescent="0.2">
      <c r="A117" s="3"/>
    </row>
    <row r="118" spans="1:1" ht="12.55" x14ac:dyDescent="0.2">
      <c r="A118" s="3" t="s">
        <v>637</v>
      </c>
    </row>
    <row r="119" spans="1:1" ht="12.55" x14ac:dyDescent="0.2">
      <c r="A119" s="218" t="s">
        <v>645</v>
      </c>
    </row>
    <row r="120" spans="1:1" ht="7.55" customHeight="1" x14ac:dyDescent="0.2">
      <c r="A120" s="3"/>
    </row>
    <row r="121" spans="1:1" ht="13.15" x14ac:dyDescent="0.2">
      <c r="A121" s="216" t="s">
        <v>642</v>
      </c>
    </row>
    <row r="122" spans="1:1" ht="12.55" x14ac:dyDescent="0.2">
      <c r="A122" s="217" t="s">
        <v>703</v>
      </c>
    </row>
    <row r="123" spans="1:1" ht="12.55" x14ac:dyDescent="0.2">
      <c r="A123" s="3" t="s">
        <v>723</v>
      </c>
    </row>
    <row r="124" spans="1:1" ht="12.55" x14ac:dyDescent="0.2">
      <c r="A124" s="219" t="s">
        <v>646</v>
      </c>
    </row>
    <row r="125" spans="1:1" ht="12.55" x14ac:dyDescent="0.2">
      <c r="A125" s="219" t="s">
        <v>647</v>
      </c>
    </row>
    <row r="126" spans="1:1" ht="12.55" x14ac:dyDescent="0.2">
      <c r="A126" s="219" t="s">
        <v>648</v>
      </c>
    </row>
    <row r="127" spans="1:1" ht="12.55" x14ac:dyDescent="0.2">
      <c r="A127" s="219" t="s">
        <v>649</v>
      </c>
    </row>
    <row r="128" spans="1:1" ht="12.55" x14ac:dyDescent="0.2">
      <c r="A128" s="219" t="s">
        <v>650</v>
      </c>
    </row>
    <row r="129" spans="1:1" ht="12.55" x14ac:dyDescent="0.2">
      <c r="A129" s="219" t="s">
        <v>653</v>
      </c>
    </row>
    <row r="130" spans="1:1" ht="12.55" x14ac:dyDescent="0.2">
      <c r="A130" s="219" t="s">
        <v>654</v>
      </c>
    </row>
    <row r="131" spans="1:1" ht="12.55" x14ac:dyDescent="0.2">
      <c r="A131" s="219" t="s">
        <v>655</v>
      </c>
    </row>
    <row r="132" spans="1:1" ht="12.55" x14ac:dyDescent="0.2">
      <c r="A132" s="219" t="s">
        <v>656</v>
      </c>
    </row>
    <row r="133" spans="1:1" ht="12.55" x14ac:dyDescent="0.2">
      <c r="A133" s="219" t="s">
        <v>657</v>
      </c>
    </row>
    <row r="134" spans="1:1" ht="12.55" x14ac:dyDescent="0.2">
      <c r="A134" s="219" t="s">
        <v>658</v>
      </c>
    </row>
    <row r="135" spans="1:1" ht="12.55" x14ac:dyDescent="0.2">
      <c r="A135" s="219" t="s">
        <v>659</v>
      </c>
    </row>
    <row r="136" spans="1:1" ht="12.55" x14ac:dyDescent="0.2">
      <c r="A136" s="220" t="s">
        <v>660</v>
      </c>
    </row>
    <row r="137" spans="1:1" ht="12.55" x14ac:dyDescent="0.2">
      <c r="A137" s="220" t="s">
        <v>704</v>
      </c>
    </row>
    <row r="138" spans="1:1" ht="12.55" x14ac:dyDescent="0.2">
      <c r="A138" s="220" t="s">
        <v>661</v>
      </c>
    </row>
    <row r="139" spans="1:1" ht="12.55" x14ac:dyDescent="0.2">
      <c r="A139" s="220" t="s">
        <v>662</v>
      </c>
    </row>
    <row r="140" spans="1:1" ht="12.55" x14ac:dyDescent="0.2">
      <c r="A140" s="221" t="s">
        <v>664</v>
      </c>
    </row>
    <row r="141" spans="1:1" ht="12.55" x14ac:dyDescent="0.2">
      <c r="A141" s="219" t="s">
        <v>665</v>
      </c>
    </row>
    <row r="142" spans="1:1" ht="12.55" x14ac:dyDescent="0.2">
      <c r="A142" s="219" t="s">
        <v>666</v>
      </c>
    </row>
    <row r="143" spans="1:1" ht="12.55" x14ac:dyDescent="0.2">
      <c r="A143" s="219" t="s">
        <v>667</v>
      </c>
    </row>
    <row r="144" spans="1:1" ht="12.55" x14ac:dyDescent="0.2">
      <c r="A144" s="219" t="s">
        <v>668</v>
      </c>
    </row>
    <row r="145" spans="1:1" ht="12.55" x14ac:dyDescent="0.2">
      <c r="A145" s="220" t="s">
        <v>669</v>
      </c>
    </row>
    <row r="146" spans="1:1" ht="12.05" customHeight="1" x14ac:dyDescent="0.2">
      <c r="A146" s="220" t="s">
        <v>670</v>
      </c>
    </row>
    <row r="147" spans="1:1" ht="12.55" x14ac:dyDescent="0.2">
      <c r="A147" s="220" t="s">
        <v>671</v>
      </c>
    </row>
    <row r="148" spans="1:1" ht="12.55" x14ac:dyDescent="0.2">
      <c r="A148" s="220" t="s">
        <v>672</v>
      </c>
    </row>
    <row r="149" spans="1:1" ht="7.55" customHeight="1" x14ac:dyDescent="0.2">
      <c r="A149" s="220"/>
    </row>
    <row r="150" spans="1:1" ht="12.55" x14ac:dyDescent="0.2">
      <c r="A150" s="220" t="s">
        <v>725</v>
      </c>
    </row>
    <row r="151" spans="1:1" ht="12.55" x14ac:dyDescent="0.2">
      <c r="A151" s="221" t="s">
        <v>663</v>
      </c>
    </row>
    <row r="152" spans="1:1" ht="6.75" customHeight="1" x14ac:dyDescent="0.2">
      <c r="A152" s="73"/>
    </row>
    <row r="153" spans="1:1" ht="12.7" customHeight="1" x14ac:dyDescent="0.2">
      <c r="A153" s="3" t="s">
        <v>611</v>
      </c>
    </row>
    <row r="154" spans="1:1" ht="12.7" customHeight="1" x14ac:dyDescent="0.2">
      <c r="A154" s="219" t="s">
        <v>673</v>
      </c>
    </row>
    <row r="155" spans="1:1" ht="12.7" customHeight="1" x14ac:dyDescent="0.2">
      <c r="A155" s="219" t="s">
        <v>674</v>
      </c>
    </row>
    <row r="156" spans="1:1" ht="12.7" customHeight="1" x14ac:dyDescent="0.2">
      <c r="A156" s="219" t="s">
        <v>675</v>
      </c>
    </row>
    <row r="157" spans="1:1" ht="12.7" customHeight="1" x14ac:dyDescent="0.2">
      <c r="A157" s="219" t="s">
        <v>676</v>
      </c>
    </row>
    <row r="158" spans="1:1" ht="12.7" customHeight="1" x14ac:dyDescent="0.2">
      <c r="A158" s="219" t="s">
        <v>677</v>
      </c>
    </row>
    <row r="159" spans="1:1" ht="12.7" customHeight="1" x14ac:dyDescent="0.2">
      <c r="A159" s="220" t="s">
        <v>678</v>
      </c>
    </row>
    <row r="160" spans="1:1" ht="12.7" customHeight="1" x14ac:dyDescent="0.2">
      <c r="A160" s="221" t="s">
        <v>705</v>
      </c>
    </row>
    <row r="161" spans="1:1" ht="12.7" customHeight="1" x14ac:dyDescent="0.2">
      <c r="A161" s="219" t="s">
        <v>679</v>
      </c>
    </row>
    <row r="162" spans="1:1" ht="12.7" customHeight="1" x14ac:dyDescent="0.2">
      <c r="A162" s="219" t="s">
        <v>680</v>
      </c>
    </row>
    <row r="163" spans="1:1" ht="12.7" customHeight="1" x14ac:dyDescent="0.2">
      <c r="A163" s="220" t="s">
        <v>681</v>
      </c>
    </row>
    <row r="164" spans="1:1" ht="9.6999999999999993" customHeight="1" x14ac:dyDescent="0.2">
      <c r="A164" s="3"/>
    </row>
    <row r="165" spans="1:1" ht="14.4" x14ac:dyDescent="0.2">
      <c r="A165" s="9" t="s">
        <v>456</v>
      </c>
    </row>
    <row r="166" spans="1:1" ht="7.55" customHeight="1" x14ac:dyDescent="0.2">
      <c r="A166" s="3"/>
    </row>
    <row r="167" spans="1:1" ht="25.05" x14ac:dyDescent="0.2">
      <c r="A167" s="206" t="s">
        <v>697</v>
      </c>
    </row>
    <row r="168" spans="1:1" ht="38.200000000000003" customHeight="1" x14ac:dyDescent="0.2">
      <c r="A168" s="3" t="s">
        <v>682</v>
      </c>
    </row>
    <row r="169" spans="1:1" ht="12.7" customHeight="1" x14ac:dyDescent="0.2">
      <c r="A169" s="3" t="s">
        <v>458</v>
      </c>
    </row>
    <row r="170" spans="1:1" ht="25.05" x14ac:dyDescent="0.2">
      <c r="A170" s="3" t="s">
        <v>698</v>
      </c>
    </row>
    <row r="171" spans="1:1" ht="13.15" x14ac:dyDescent="0.2">
      <c r="A171" s="216" t="s">
        <v>640</v>
      </c>
    </row>
    <row r="172" spans="1:1" ht="9.6999999999999993" customHeight="1" x14ac:dyDescent="0.2">
      <c r="A172" s="3"/>
    </row>
    <row r="173" spans="1:1" ht="12.7" customHeight="1" x14ac:dyDescent="0.2">
      <c r="A173" s="9" t="s">
        <v>270</v>
      </c>
    </row>
    <row r="174" spans="1:1" ht="7.55" customHeight="1" x14ac:dyDescent="0.2">
      <c r="A174" s="3"/>
    </row>
    <row r="175" spans="1:1" ht="25.55" customHeight="1" x14ac:dyDescent="0.2">
      <c r="A175" s="3" t="s">
        <v>683</v>
      </c>
    </row>
    <row r="176" spans="1:1" ht="9.6999999999999993" customHeight="1" x14ac:dyDescent="0.2">
      <c r="A176" s="3"/>
    </row>
    <row r="177" spans="1:1" ht="15.05" customHeight="1" x14ac:dyDescent="0.2">
      <c r="A177" s="9" t="s">
        <v>14</v>
      </c>
    </row>
    <row r="178" spans="1:1" ht="7.55" customHeight="1" x14ac:dyDescent="0.2">
      <c r="A178" s="3"/>
    </row>
    <row r="179" spans="1:1" ht="25.55" customHeight="1" x14ac:dyDescent="0.2">
      <c r="A179" s="3" t="s">
        <v>684</v>
      </c>
    </row>
    <row r="180" spans="1:1" ht="15.85" customHeight="1" x14ac:dyDescent="0.2">
      <c r="A180" s="3"/>
    </row>
    <row r="181" spans="1:1" ht="15.05" customHeight="1" x14ac:dyDescent="0.2">
      <c r="A181" s="9" t="s">
        <v>13</v>
      </c>
    </row>
    <row r="182" spans="1:1" ht="7.55" customHeight="1" x14ac:dyDescent="0.2">
      <c r="A182" s="3"/>
    </row>
    <row r="183" spans="1:1" ht="25.55" customHeight="1" x14ac:dyDescent="0.2">
      <c r="A183" s="3" t="s">
        <v>685</v>
      </c>
    </row>
    <row r="184" spans="1:1" ht="50.1" x14ac:dyDescent="0.2">
      <c r="A184" s="3" t="s">
        <v>686</v>
      </c>
    </row>
    <row r="185" spans="1:1" ht="50.1" x14ac:dyDescent="0.2">
      <c r="A185" s="3" t="s">
        <v>687</v>
      </c>
    </row>
    <row r="186" spans="1:1" ht="7.55" customHeight="1" x14ac:dyDescent="0.2">
      <c r="A186" s="3"/>
    </row>
    <row r="187" spans="1:1" ht="79.55" customHeight="1" x14ac:dyDescent="0.2">
      <c r="A187" s="3" t="s">
        <v>688</v>
      </c>
    </row>
    <row r="188" spans="1:1" ht="25.05" x14ac:dyDescent="0.2">
      <c r="A188" s="3" t="s">
        <v>689</v>
      </c>
    </row>
    <row r="189" spans="1:1" ht="7.55" customHeight="1" x14ac:dyDescent="0.2">
      <c r="A189" s="3"/>
    </row>
    <row r="190" spans="1:1" ht="62.65" x14ac:dyDescent="0.2">
      <c r="A190" s="3" t="s">
        <v>690</v>
      </c>
    </row>
    <row r="191" spans="1:1" ht="9.6999999999999993" customHeight="1" x14ac:dyDescent="0.2">
      <c r="A191" s="3"/>
    </row>
    <row r="192" spans="1:1" ht="14.4" x14ac:dyDescent="0.2">
      <c r="A192" s="9" t="s">
        <v>12</v>
      </c>
    </row>
    <row r="193" spans="1:1" ht="7.55" customHeight="1" x14ac:dyDescent="0.2">
      <c r="A193" s="173"/>
    </row>
    <row r="194" spans="1:1" ht="38.200000000000003" customHeight="1" x14ac:dyDescent="0.2">
      <c r="A194" s="173" t="s">
        <v>691</v>
      </c>
    </row>
    <row r="195" spans="1:1" ht="50.1" x14ac:dyDescent="0.2">
      <c r="A195" s="173" t="s">
        <v>692</v>
      </c>
    </row>
    <row r="196" spans="1:1" ht="9.6999999999999993" customHeight="1" x14ac:dyDescent="0.2">
      <c r="A196" s="3"/>
    </row>
    <row r="197" spans="1:1" ht="14.4" x14ac:dyDescent="0.2">
      <c r="A197" s="9" t="s">
        <v>11</v>
      </c>
    </row>
    <row r="198" spans="1:1" ht="7.55" customHeight="1" x14ac:dyDescent="0.2">
      <c r="A198" s="3"/>
    </row>
    <row r="199" spans="1:1" ht="50.1" x14ac:dyDescent="0.2">
      <c r="A199" s="3" t="s">
        <v>693</v>
      </c>
    </row>
    <row r="200" spans="1:1" ht="9.6999999999999993" customHeight="1" x14ac:dyDescent="0.2"/>
    <row r="201" spans="1:1" ht="14.4" x14ac:dyDescent="0.2">
      <c r="A201" s="9" t="s">
        <v>10</v>
      </c>
    </row>
    <row r="202" spans="1:1" ht="7.55" customHeight="1" x14ac:dyDescent="0.2">
      <c r="A202" s="173"/>
    </row>
    <row r="203" spans="1:1" ht="51.05" customHeight="1" x14ac:dyDescent="0.2">
      <c r="A203" s="3" t="s">
        <v>694</v>
      </c>
    </row>
    <row r="204" spans="1:1" ht="15.85" customHeight="1" x14ac:dyDescent="0.2">
      <c r="A204" s="3" t="s">
        <v>402</v>
      </c>
    </row>
    <row r="205" spans="1:1" ht="12.55" x14ac:dyDescent="0.2">
      <c r="A205" s="3" t="s">
        <v>403</v>
      </c>
    </row>
    <row r="206" spans="1:1" ht="12.55" x14ac:dyDescent="0.2">
      <c r="A206" s="3" t="s">
        <v>404</v>
      </c>
    </row>
    <row r="207" spans="1:1" ht="12.55" x14ac:dyDescent="0.2">
      <c r="A207" s="3" t="s">
        <v>405</v>
      </c>
    </row>
    <row r="208" spans="1:1" ht="12.55" x14ac:dyDescent="0.2">
      <c r="A208" s="3" t="s">
        <v>461</v>
      </c>
    </row>
    <row r="209" spans="1:1" ht="12.55" x14ac:dyDescent="0.2">
      <c r="A209" s="3" t="s">
        <v>406</v>
      </c>
    </row>
    <row r="210" spans="1:1" ht="12.55" x14ac:dyDescent="0.2">
      <c r="A210" s="3" t="s">
        <v>407</v>
      </c>
    </row>
    <row r="211" spans="1:1" ht="12.55" x14ac:dyDescent="0.2">
      <c r="A211" s="3" t="s">
        <v>408</v>
      </c>
    </row>
    <row r="212" spans="1:1" ht="12.55" x14ac:dyDescent="0.2">
      <c r="A212" s="3" t="s">
        <v>409</v>
      </c>
    </row>
    <row r="213" spans="1:1" ht="12.55" x14ac:dyDescent="0.2">
      <c r="A213" s="3" t="s">
        <v>421</v>
      </c>
    </row>
    <row r="214" spans="1:1" ht="7.55" customHeight="1" x14ac:dyDescent="0.2"/>
    <row r="215" spans="1:1" ht="25.05" x14ac:dyDescent="0.2">
      <c r="A215" s="3" t="s">
        <v>448</v>
      </c>
    </row>
    <row r="216" spans="1:1" ht="25.05" x14ac:dyDescent="0.2">
      <c r="A216" s="3" t="s">
        <v>422</v>
      </c>
    </row>
    <row r="217" spans="1:1" ht="25.05" x14ac:dyDescent="0.2">
      <c r="A217" s="187" t="s">
        <v>449</v>
      </c>
    </row>
    <row r="218" spans="1:1" ht="25.05" x14ac:dyDescent="0.2">
      <c r="A218" s="3" t="s">
        <v>695</v>
      </c>
    </row>
    <row r="219" spans="1:1" ht="25.05" x14ac:dyDescent="0.2">
      <c r="A219" s="3" t="s">
        <v>696</v>
      </c>
    </row>
    <row r="220" spans="1:1" ht="9.6999999999999993" customHeight="1" x14ac:dyDescent="0.2"/>
    <row r="221" spans="1:1" ht="14.4" x14ac:dyDescent="0.2">
      <c r="A221" s="9" t="s">
        <v>9</v>
      </c>
    </row>
    <row r="222" spans="1:1" ht="7.55" customHeight="1" x14ac:dyDescent="0.2"/>
    <row r="223" spans="1:1" ht="25.05" x14ac:dyDescent="0.2">
      <c r="A223" s="3" t="s">
        <v>0</v>
      </c>
    </row>
    <row r="224" spans="1:1" ht="12.55" x14ac:dyDescent="0.2">
      <c r="A224" s="3" t="s">
        <v>15</v>
      </c>
    </row>
    <row r="225" spans="1:1" ht="12.55" x14ac:dyDescent="0.2">
      <c r="A225" s="3" t="s">
        <v>16</v>
      </c>
    </row>
    <row r="226" spans="1:1" ht="12.55" x14ac:dyDescent="0.2">
      <c r="A226" s="3" t="s">
        <v>17</v>
      </c>
    </row>
    <row r="227" spans="1:1" ht="12.55" x14ac:dyDescent="0.2">
      <c r="A227" s="3" t="s">
        <v>18</v>
      </c>
    </row>
    <row r="228" spans="1:1" ht="12.55" x14ac:dyDescent="0.2">
      <c r="A228" s="3" t="s">
        <v>19</v>
      </c>
    </row>
    <row r="229" spans="1:1" ht="12.55" x14ac:dyDescent="0.2">
      <c r="A229" s="3" t="s">
        <v>20</v>
      </c>
    </row>
    <row r="297" spans="1:1" ht="9.6999999999999993" customHeight="1" x14ac:dyDescent="0.2">
      <c r="A297" s="3"/>
    </row>
  </sheetData>
  <customSheetViews>
    <customSheetView guid="{7ECC52A5-9F01-4F0F-BE2E-EC1362700A49}" showPageBreaks="1" showGridLines="0" printArea="1" showRuler="0" topLeftCell="A64">
      <selection activeCell="E42" sqref="E42"/>
      <pageMargins left="0.75" right="0.75" top="1" bottom="1" header="0.5" footer="0.5"/>
      <pageSetup paperSize="9" scale="89" orientation="portrait" r:id="rId1"/>
      <headerFooter alignWithMargins="0"/>
    </customSheetView>
    <customSheetView guid="{3CCC5398-1193-4024-ABCD-59977630A5BF}" showPageBreaks="1" showGridLines="0" printArea="1" showRuler="0" topLeftCell="A94">
      <selection activeCell="D78" sqref="D78"/>
      <pageMargins left="0.75" right="0.75" top="1" bottom="1" header="0.5" footer="0.5"/>
      <pageSetup paperSize="9" scale="89" orientation="portrait" r:id="rId2"/>
      <headerFooter alignWithMargins="0"/>
    </customSheetView>
  </customSheetViews>
  <phoneticPr fontId="0" type="noConversion"/>
  <pageMargins left="0.74803149606299213" right="0.74803149606299213" top="1.1023622047244095" bottom="0.47244094488188981" header="0.51181102362204722" footer="0.51181102362204722"/>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38"/>
  <sheetViews>
    <sheetView showGridLines="0" tabSelected="1" zoomScaleNormal="100" workbookViewId="0"/>
  </sheetViews>
  <sheetFormatPr defaultColWidth="9.109375" defaultRowHeight="17.55" x14ac:dyDescent="0.3"/>
  <cols>
    <col min="1" max="1" width="1.6640625" style="32" customWidth="1"/>
    <col min="2" max="2" width="16.44140625" style="32" bestFit="1" customWidth="1"/>
    <col min="3" max="3" width="9.109375" style="32"/>
    <col min="4" max="4" width="14.44140625" style="32" customWidth="1"/>
    <col min="5" max="5" width="2.33203125" style="32" customWidth="1"/>
    <col min="6" max="6" width="9.109375" style="32"/>
    <col min="7" max="7" width="2.33203125" style="32" customWidth="1"/>
    <col min="8" max="8" width="12.33203125" style="32" customWidth="1"/>
    <col min="9" max="9" width="21.88671875" style="32" customWidth="1"/>
    <col min="10" max="10" width="5.88671875" style="32" customWidth="1"/>
    <col min="11" max="16384" width="9.109375" style="32"/>
  </cols>
  <sheetData>
    <row r="1" spans="1:13" ht="15.05" customHeight="1" x14ac:dyDescent="0.3">
      <c r="A1" s="31"/>
      <c r="B1" s="377" t="s">
        <v>38</v>
      </c>
      <c r="C1" s="377"/>
      <c r="D1" s="377"/>
      <c r="E1" s="377"/>
      <c r="F1" s="377"/>
      <c r="G1" s="377"/>
      <c r="H1" s="377"/>
      <c r="I1" s="377"/>
      <c r="J1" s="31"/>
    </row>
    <row r="2" spans="1:13" ht="15.05" customHeight="1" x14ac:dyDescent="0.3">
      <c r="A2" s="31"/>
      <c r="B2" s="377" t="s">
        <v>2</v>
      </c>
      <c r="C2" s="377"/>
      <c r="D2" s="377"/>
      <c r="E2" s="377"/>
      <c r="F2" s="377"/>
      <c r="G2" s="377"/>
      <c r="H2" s="377"/>
      <c r="I2" s="377"/>
      <c r="J2" s="31"/>
    </row>
    <row r="3" spans="1:13" ht="15.05" customHeight="1" x14ac:dyDescent="0.3">
      <c r="A3" s="31"/>
      <c r="B3" s="377" t="str">
        <f>"GEMEENTE "&amp;C5</f>
        <v>GEMEENTE Dordrecht</v>
      </c>
      <c r="C3" s="377"/>
      <c r="D3" s="377"/>
      <c r="E3" s="377"/>
      <c r="F3" s="377"/>
      <c r="G3" s="377"/>
      <c r="H3" s="377"/>
      <c r="I3" s="377"/>
      <c r="J3" s="31"/>
      <c r="L3" s="33"/>
      <c r="M3" s="34"/>
    </row>
    <row r="4" spans="1:13" ht="15.05" customHeight="1" x14ac:dyDescent="0.3">
      <c r="A4" s="10"/>
      <c r="B4" s="10"/>
      <c r="C4" s="10"/>
      <c r="D4" s="10"/>
      <c r="E4" s="10"/>
      <c r="F4" s="10"/>
      <c r="G4" s="10"/>
      <c r="H4" s="10"/>
      <c r="I4" s="10"/>
      <c r="J4" s="10"/>
      <c r="L4" s="33"/>
      <c r="M4" s="34"/>
    </row>
    <row r="5" spans="1:13" ht="14.25" customHeight="1" x14ac:dyDescent="0.3">
      <c r="A5" s="147"/>
      <c r="B5" s="224" t="s">
        <v>39</v>
      </c>
      <c r="C5" s="383" t="s">
        <v>733</v>
      </c>
      <c r="D5" s="384"/>
      <c r="E5" s="225"/>
      <c r="F5" s="225"/>
      <c r="G5" s="226"/>
      <c r="H5" s="226" t="s">
        <v>355</v>
      </c>
      <c r="I5" s="227" t="str">
        <f>IF(OR(C5="aaaa",C6="xxxx"),"Gegevens invullen!",IF(C8 = 0,"KRD","BEG") &amp; RIGHT(C7,2)&amp;C8&amp;"06"&amp;C6&amp;".XLS")</f>
        <v>BEG151060505.XLS</v>
      </c>
      <c r="J5" s="147"/>
    </row>
    <row r="6" spans="1:13" s="38" customFormat="1" ht="14.25" customHeight="1" x14ac:dyDescent="0.2">
      <c r="A6" s="37"/>
      <c r="B6" s="228" t="s">
        <v>369</v>
      </c>
      <c r="C6" s="379" t="s">
        <v>734</v>
      </c>
      <c r="D6" s="380"/>
      <c r="E6" s="229"/>
      <c r="F6" s="229"/>
      <c r="G6" s="230"/>
      <c r="H6" s="230"/>
      <c r="I6" s="230"/>
      <c r="J6" s="37"/>
    </row>
    <row r="7" spans="1:13" ht="14.25" customHeight="1" x14ac:dyDescent="0.3">
      <c r="A7" s="39"/>
      <c r="B7" s="231" t="s">
        <v>40</v>
      </c>
      <c r="C7" s="383">
        <v>2015</v>
      </c>
      <c r="D7" s="384"/>
      <c r="E7" s="232"/>
      <c r="F7" s="233"/>
      <c r="G7" s="233"/>
      <c r="H7" s="234"/>
      <c r="I7" s="235"/>
      <c r="J7" s="39"/>
    </row>
    <row r="8" spans="1:13" ht="14.25" customHeight="1" x14ac:dyDescent="0.3">
      <c r="A8" s="40"/>
      <c r="B8" s="231" t="s">
        <v>41</v>
      </c>
      <c r="C8" s="381">
        <v>1</v>
      </c>
      <c r="D8" s="382"/>
      <c r="E8" s="234"/>
      <c r="F8" s="236" t="s">
        <v>392</v>
      </c>
      <c r="G8" s="233"/>
      <c r="H8" s="233"/>
      <c r="I8" s="233"/>
      <c r="J8" s="40"/>
    </row>
    <row r="9" spans="1:13" s="41" customFormat="1" ht="24.75" customHeight="1" x14ac:dyDescent="0.3">
      <c r="A9" s="40"/>
      <c r="B9" s="237"/>
      <c r="C9" s="378" t="s">
        <v>42</v>
      </c>
      <c r="D9" s="378"/>
      <c r="E9" s="234"/>
      <c r="F9" s="238"/>
      <c r="G9" s="239"/>
      <c r="H9" s="239"/>
      <c r="I9" s="112"/>
      <c r="J9" s="40"/>
    </row>
    <row r="10" spans="1:13" ht="15.05" customHeight="1" x14ac:dyDescent="0.3">
      <c r="A10" s="42"/>
      <c r="B10" s="240"/>
      <c r="C10" s="240"/>
      <c r="D10" s="240"/>
      <c r="E10" s="240"/>
      <c r="F10" s="240"/>
      <c r="G10" s="240"/>
      <c r="H10" s="240"/>
      <c r="I10" s="240"/>
      <c r="J10" s="42"/>
    </row>
    <row r="11" spans="1:13" s="10" customFormat="1" ht="37.6" customHeight="1" x14ac:dyDescent="0.2">
      <c r="A11" s="43"/>
      <c r="B11" s="241" t="s">
        <v>3</v>
      </c>
      <c r="C11" s="386" t="s">
        <v>719</v>
      </c>
      <c r="D11" s="387"/>
      <c r="E11" s="387"/>
      <c r="F11" s="387"/>
      <c r="G11" s="387"/>
      <c r="H11" s="387"/>
      <c r="I11" s="387"/>
      <c r="J11" s="43"/>
    </row>
    <row r="12" spans="1:13" s="46" customFormat="1" ht="15.05" customHeight="1" x14ac:dyDescent="0.2">
      <c r="A12" s="35"/>
      <c r="B12" s="242" t="s">
        <v>43</v>
      </c>
      <c r="C12" s="388" t="s">
        <v>735</v>
      </c>
      <c r="D12" s="388"/>
      <c r="E12" s="388"/>
      <c r="F12" s="388"/>
      <c r="G12" s="388"/>
      <c r="H12" s="388"/>
      <c r="I12" s="388"/>
      <c r="J12" s="35"/>
    </row>
    <row r="13" spans="1:13" s="10" customFormat="1" ht="15.05" customHeight="1" x14ac:dyDescent="0.2">
      <c r="A13" s="35"/>
      <c r="B13" s="242" t="s">
        <v>44</v>
      </c>
      <c r="C13" s="389" t="s">
        <v>736</v>
      </c>
      <c r="D13" s="389"/>
      <c r="E13" s="389"/>
      <c r="F13" s="389"/>
      <c r="G13" s="389"/>
      <c r="H13" s="389"/>
      <c r="I13" s="389"/>
      <c r="J13" s="35"/>
    </row>
    <row r="14" spans="1:13" s="10" customFormat="1" ht="15.05" customHeight="1" x14ac:dyDescent="0.2">
      <c r="A14" s="35"/>
      <c r="B14" s="242" t="s">
        <v>45</v>
      </c>
      <c r="C14" s="389" t="s">
        <v>737</v>
      </c>
      <c r="D14" s="389"/>
      <c r="E14" s="389"/>
      <c r="F14" s="389"/>
      <c r="G14" s="389"/>
      <c r="H14" s="389"/>
      <c r="I14" s="389"/>
      <c r="J14" s="35"/>
    </row>
    <row r="15" spans="1:13" s="10" customFormat="1" ht="15.05" customHeight="1" x14ac:dyDescent="0.2">
      <c r="A15" s="35"/>
      <c r="B15" s="242" t="s">
        <v>46</v>
      </c>
      <c r="C15" s="389" t="s">
        <v>738</v>
      </c>
      <c r="D15" s="389"/>
      <c r="E15" s="389"/>
      <c r="F15" s="389"/>
      <c r="G15" s="389"/>
      <c r="H15" s="389"/>
      <c r="I15" s="389"/>
      <c r="J15" s="35"/>
    </row>
    <row r="16" spans="1:13" s="10" customFormat="1" ht="15.05" customHeight="1" x14ac:dyDescent="0.2">
      <c r="A16" s="35"/>
      <c r="B16" s="242" t="s">
        <v>47</v>
      </c>
      <c r="C16" s="393" t="s">
        <v>739</v>
      </c>
      <c r="D16" s="389"/>
      <c r="E16" s="389"/>
      <c r="F16" s="389"/>
      <c r="G16" s="389"/>
      <c r="H16" s="389"/>
      <c r="I16" s="389"/>
      <c r="J16" s="35"/>
    </row>
    <row r="17" spans="1:18" s="10" customFormat="1" ht="15.05" customHeight="1" x14ac:dyDescent="0.2">
      <c r="A17" s="35"/>
      <c r="B17" s="242" t="s">
        <v>48</v>
      </c>
      <c r="C17" s="392">
        <v>42110</v>
      </c>
      <c r="D17" s="392"/>
      <c r="E17" s="392"/>
      <c r="F17" s="392"/>
      <c r="G17" s="392"/>
      <c r="H17" s="392"/>
      <c r="I17" s="392"/>
      <c r="J17" s="35"/>
    </row>
    <row r="18" spans="1:18" s="10" customFormat="1" ht="9.1" customHeight="1" x14ac:dyDescent="0.2">
      <c r="A18" s="35"/>
      <c r="B18" s="233"/>
      <c r="C18" s="233"/>
      <c r="D18" s="233"/>
      <c r="E18" s="233"/>
      <c r="F18" s="233"/>
      <c r="G18" s="233"/>
      <c r="H18" s="233"/>
      <c r="I18" s="233"/>
      <c r="J18" s="35"/>
    </row>
    <row r="19" spans="1:18" ht="15.05" customHeight="1" x14ac:dyDescent="0.3"/>
    <row r="20" spans="1:18" ht="15.05" customHeight="1" x14ac:dyDescent="0.3">
      <c r="A20" s="47"/>
      <c r="B20" s="47" t="s">
        <v>49</v>
      </c>
      <c r="C20" s="47"/>
      <c r="D20" s="47"/>
      <c r="E20" s="47"/>
      <c r="F20" s="47"/>
      <c r="G20" s="47"/>
      <c r="H20" s="47"/>
      <c r="I20" s="47"/>
      <c r="J20" s="47"/>
    </row>
    <row r="21" spans="1:18" ht="9.1" customHeight="1" x14ac:dyDescent="0.3">
      <c r="A21" s="48"/>
      <c r="B21" s="48"/>
      <c r="C21" s="48"/>
      <c r="D21" s="48"/>
      <c r="E21" s="48"/>
      <c r="F21" s="48"/>
      <c r="G21" s="48"/>
      <c r="H21" s="48"/>
      <c r="I21" s="48"/>
      <c r="J21" s="48"/>
    </row>
    <row r="22" spans="1:18" ht="15.05" customHeight="1" x14ac:dyDescent="0.3">
      <c r="A22" s="48"/>
      <c r="B22" s="390" t="s">
        <v>730</v>
      </c>
      <c r="C22" s="390"/>
      <c r="D22" s="390"/>
      <c r="E22" s="390"/>
      <c r="F22" s="390"/>
      <c r="G22" s="390"/>
      <c r="H22" s="390"/>
      <c r="I22" s="390"/>
      <c r="J22" s="48"/>
      <c r="K22" s="184"/>
      <c r="L22" s="184"/>
      <c r="M22" s="184"/>
      <c r="N22" s="184"/>
      <c r="O22" s="184"/>
      <c r="P22" s="184"/>
      <c r="Q22" s="184"/>
      <c r="R22" s="184"/>
    </row>
    <row r="23" spans="1:18" ht="15.05" customHeight="1" x14ac:dyDescent="0.3">
      <c r="A23" s="48"/>
      <c r="B23" s="391" t="s">
        <v>731</v>
      </c>
      <c r="C23" s="391"/>
      <c r="D23" s="391"/>
      <c r="E23" s="391"/>
      <c r="F23" s="391"/>
      <c r="G23" s="391"/>
      <c r="H23" s="391"/>
      <c r="I23" s="391"/>
      <c r="J23" s="48"/>
      <c r="K23" s="184"/>
      <c r="L23" s="184"/>
      <c r="M23" s="184"/>
      <c r="N23" s="184"/>
      <c r="O23" s="184"/>
      <c r="P23" s="184"/>
      <c r="Q23" s="184"/>
      <c r="R23" s="184"/>
    </row>
    <row r="24" spans="1:18" ht="15.05" customHeight="1" x14ac:dyDescent="0.3">
      <c r="A24" s="48"/>
      <c r="B24" s="385" t="s">
        <v>732</v>
      </c>
      <c r="C24" s="385"/>
      <c r="D24" s="385"/>
      <c r="E24" s="385"/>
      <c r="F24" s="385"/>
      <c r="G24" s="385"/>
      <c r="H24" s="385"/>
      <c r="I24" s="385"/>
      <c r="J24" s="48"/>
      <c r="K24" s="184"/>
      <c r="L24" s="184"/>
      <c r="M24" s="184"/>
      <c r="N24" s="184"/>
      <c r="O24" s="184"/>
      <c r="P24" s="184"/>
      <c r="Q24" s="184"/>
      <c r="R24" s="184"/>
    </row>
    <row r="25" spans="1:18" ht="15.05" customHeight="1" x14ac:dyDescent="0.3">
      <c r="A25" s="48"/>
      <c r="B25" s="385"/>
      <c r="C25" s="385"/>
      <c r="D25" s="385"/>
      <c r="E25" s="385"/>
      <c r="F25" s="385"/>
      <c r="G25" s="385"/>
      <c r="H25" s="385"/>
      <c r="I25" s="385"/>
      <c r="J25" s="48"/>
      <c r="K25" s="184"/>
      <c r="L25" s="184"/>
      <c r="M25" s="184"/>
      <c r="N25" s="184"/>
      <c r="O25" s="184"/>
      <c r="P25" s="184"/>
      <c r="Q25" s="184"/>
      <c r="R25" s="184"/>
    </row>
    <row r="26" spans="1:18" ht="15.05" customHeight="1" x14ac:dyDescent="0.3">
      <c r="A26" s="48"/>
      <c r="B26" s="385"/>
      <c r="C26" s="385"/>
      <c r="D26" s="385"/>
      <c r="E26" s="385"/>
      <c r="F26" s="385"/>
      <c r="G26" s="385"/>
      <c r="H26" s="385"/>
      <c r="I26" s="385"/>
      <c r="J26" s="48"/>
      <c r="K26" s="184"/>
      <c r="L26" s="184"/>
      <c r="M26" s="184"/>
      <c r="N26" s="184"/>
      <c r="O26" s="184"/>
      <c r="P26" s="184"/>
      <c r="Q26" s="184"/>
      <c r="R26" s="184"/>
    </row>
    <row r="27" spans="1:18" ht="15.05" customHeight="1" x14ac:dyDescent="0.3">
      <c r="A27" s="48"/>
      <c r="B27" s="385"/>
      <c r="C27" s="385"/>
      <c r="D27" s="385"/>
      <c r="E27" s="385"/>
      <c r="F27" s="385"/>
      <c r="G27" s="385"/>
      <c r="H27" s="385"/>
      <c r="I27" s="385"/>
      <c r="J27" s="48"/>
      <c r="K27" s="184"/>
      <c r="L27" s="184"/>
      <c r="M27" s="184"/>
      <c r="N27" s="184"/>
      <c r="O27" s="184"/>
      <c r="P27" s="184"/>
      <c r="Q27" s="184"/>
      <c r="R27" s="184"/>
    </row>
    <row r="28" spans="1:18" ht="15.05" customHeight="1" x14ac:dyDescent="0.3">
      <c r="A28" s="48"/>
      <c r="B28" s="385"/>
      <c r="C28" s="385"/>
      <c r="D28" s="385"/>
      <c r="E28" s="385"/>
      <c r="F28" s="385"/>
      <c r="G28" s="385"/>
      <c r="H28" s="385"/>
      <c r="I28" s="385"/>
      <c r="J28" s="48"/>
      <c r="K28" s="184"/>
      <c r="L28" s="184"/>
      <c r="M28" s="184"/>
      <c r="N28" s="184"/>
      <c r="O28" s="184"/>
      <c r="P28" s="184"/>
      <c r="Q28" s="184"/>
      <c r="R28" s="184"/>
    </row>
    <row r="29" spans="1:18" ht="15.05" customHeight="1" x14ac:dyDescent="0.3">
      <c r="A29" s="48"/>
      <c r="B29" s="385"/>
      <c r="C29" s="385"/>
      <c r="D29" s="385"/>
      <c r="E29" s="385"/>
      <c r="F29" s="385"/>
      <c r="G29" s="385"/>
      <c r="H29" s="385"/>
      <c r="I29" s="385"/>
      <c r="J29" s="48"/>
      <c r="K29" s="184"/>
      <c r="L29" s="184"/>
      <c r="M29" s="184"/>
      <c r="N29" s="184"/>
      <c r="O29" s="184"/>
      <c r="P29" s="184"/>
      <c r="Q29" s="184"/>
      <c r="R29" s="184"/>
    </row>
    <row r="30" spans="1:18" ht="15.05" customHeight="1" x14ac:dyDescent="0.3">
      <c r="A30" s="48"/>
      <c r="B30" s="385"/>
      <c r="C30" s="385"/>
      <c r="D30" s="385"/>
      <c r="E30" s="385"/>
      <c r="F30" s="385"/>
      <c r="G30" s="385"/>
      <c r="H30" s="385"/>
      <c r="I30" s="385"/>
      <c r="J30" s="48"/>
      <c r="K30" s="184"/>
      <c r="L30" s="184"/>
      <c r="M30" s="184"/>
      <c r="N30" s="184"/>
      <c r="O30" s="184"/>
      <c r="P30" s="184"/>
      <c r="Q30" s="184"/>
      <c r="R30" s="184"/>
    </row>
    <row r="31" spans="1:18" ht="15.05" customHeight="1" x14ac:dyDescent="0.3">
      <c r="A31" s="48"/>
      <c r="B31" s="385"/>
      <c r="C31" s="385"/>
      <c r="D31" s="385"/>
      <c r="E31" s="385"/>
      <c r="F31" s="385"/>
      <c r="G31" s="385"/>
      <c r="H31" s="385"/>
      <c r="I31" s="385"/>
      <c r="J31" s="48"/>
      <c r="K31" s="184"/>
      <c r="L31" s="184"/>
      <c r="M31" s="184"/>
      <c r="N31" s="184"/>
      <c r="O31" s="184"/>
      <c r="P31" s="184"/>
      <c r="Q31" s="184"/>
      <c r="R31" s="184"/>
    </row>
    <row r="32" spans="1:18" ht="15.05" customHeight="1" x14ac:dyDescent="0.3">
      <c r="A32" s="48"/>
      <c r="B32" s="385"/>
      <c r="C32" s="385"/>
      <c r="D32" s="385"/>
      <c r="E32" s="385"/>
      <c r="F32" s="385"/>
      <c r="G32" s="385"/>
      <c r="H32" s="385"/>
      <c r="I32" s="385"/>
      <c r="J32" s="48"/>
      <c r="K32" s="184"/>
      <c r="L32" s="184"/>
      <c r="M32" s="184"/>
      <c r="N32" s="184"/>
      <c r="O32" s="184"/>
      <c r="P32" s="184"/>
      <c r="Q32" s="184"/>
      <c r="R32" s="184"/>
    </row>
    <row r="33" spans="1:18" ht="15.05" customHeight="1" x14ac:dyDescent="0.3">
      <c r="A33" s="48"/>
      <c r="B33" s="385"/>
      <c r="C33" s="385"/>
      <c r="D33" s="385"/>
      <c r="E33" s="385"/>
      <c r="F33" s="385"/>
      <c r="G33" s="385"/>
      <c r="H33" s="385"/>
      <c r="I33" s="385"/>
      <c r="J33" s="48"/>
      <c r="K33" s="184"/>
      <c r="L33" s="184"/>
      <c r="M33" s="184"/>
      <c r="N33" s="184"/>
      <c r="O33" s="184"/>
      <c r="P33" s="184"/>
      <c r="Q33" s="184"/>
      <c r="R33" s="184"/>
    </row>
    <row r="34" spans="1:18" ht="15.05" customHeight="1" x14ac:dyDescent="0.3">
      <c r="A34" s="48"/>
      <c r="B34" s="385"/>
      <c r="C34" s="385"/>
      <c r="D34" s="385"/>
      <c r="E34" s="385"/>
      <c r="F34" s="385"/>
      <c r="G34" s="385"/>
      <c r="H34" s="385"/>
      <c r="I34" s="385"/>
      <c r="J34" s="48"/>
      <c r="K34" s="184"/>
      <c r="L34" s="184"/>
      <c r="M34" s="184"/>
      <c r="N34" s="184"/>
      <c r="O34" s="184"/>
      <c r="P34" s="184"/>
      <c r="Q34" s="184"/>
      <c r="R34" s="184"/>
    </row>
    <row r="35" spans="1:18" ht="15.05" customHeight="1" x14ac:dyDescent="0.3">
      <c r="A35" s="48"/>
      <c r="B35" s="385"/>
      <c r="C35" s="385"/>
      <c r="D35" s="385"/>
      <c r="E35" s="385"/>
      <c r="F35" s="385"/>
      <c r="G35" s="385"/>
      <c r="H35" s="385"/>
      <c r="I35" s="385"/>
      <c r="J35" s="48"/>
      <c r="K35" s="184"/>
      <c r="L35" s="184"/>
      <c r="M35" s="184"/>
      <c r="N35" s="184"/>
      <c r="O35" s="184"/>
      <c r="P35" s="184"/>
      <c r="Q35" s="184"/>
      <c r="R35" s="184"/>
    </row>
    <row r="36" spans="1:18" ht="15.05" customHeight="1" x14ac:dyDescent="0.3">
      <c r="A36" s="48"/>
      <c r="B36" s="385"/>
      <c r="C36" s="385"/>
      <c r="D36" s="385"/>
      <c r="E36" s="385"/>
      <c r="F36" s="385"/>
      <c r="G36" s="385"/>
      <c r="H36" s="385"/>
      <c r="I36" s="385"/>
      <c r="J36" s="48"/>
      <c r="K36" s="184"/>
      <c r="L36" s="184"/>
      <c r="M36" s="184"/>
      <c r="N36" s="184"/>
      <c r="O36" s="184"/>
      <c r="P36" s="184"/>
      <c r="Q36" s="184"/>
      <c r="R36" s="184"/>
    </row>
    <row r="37" spans="1:18" ht="15.05" customHeight="1" x14ac:dyDescent="0.3">
      <c r="A37" s="48"/>
      <c r="B37" s="385"/>
      <c r="C37" s="385"/>
      <c r="D37" s="385"/>
      <c r="E37" s="385"/>
      <c r="F37" s="385"/>
      <c r="G37" s="385"/>
      <c r="H37" s="385"/>
      <c r="I37" s="385"/>
      <c r="J37" s="48"/>
      <c r="K37" s="184"/>
      <c r="L37" s="184"/>
      <c r="M37" s="184"/>
      <c r="N37" s="184"/>
      <c r="O37" s="184"/>
      <c r="P37" s="184"/>
      <c r="Q37" s="184"/>
      <c r="R37" s="184"/>
    </row>
    <row r="38" spans="1:18" ht="12.05" customHeight="1" x14ac:dyDescent="0.3">
      <c r="A38" s="49"/>
      <c r="B38" s="49"/>
      <c r="C38" s="49"/>
      <c r="D38" s="49"/>
      <c r="E38" s="49"/>
      <c r="F38" s="49"/>
      <c r="G38" s="49"/>
      <c r="H38" s="49"/>
      <c r="I38" s="49"/>
      <c r="J38" s="49"/>
      <c r="K38" s="184"/>
      <c r="L38" s="184"/>
      <c r="M38" s="184"/>
      <c r="N38" s="184"/>
      <c r="O38" s="184"/>
      <c r="P38" s="184"/>
      <c r="Q38" s="184"/>
      <c r="R38" s="184"/>
    </row>
  </sheetData>
  <customSheetViews>
    <customSheetView guid="{7ECC52A5-9F01-4F0F-BE2E-EC1362700A49}" showPageBreaks="1" showGridLines="0" printArea="1" showRuler="0">
      <selection activeCell="Q24" sqref="Q24"/>
      <pageMargins left="0.75" right="0.75" top="1" bottom="1" header="0.5" footer="0.5"/>
      <pageSetup paperSize="9" scale="93" orientation="portrait" r:id="rId1"/>
      <headerFooter alignWithMargins="0"/>
    </customSheetView>
    <customSheetView guid="{3CCC5398-1193-4024-ABCD-59977630A5BF}" showPageBreaks="1" showGridLines="0" printArea="1" showRuler="0" topLeftCell="A10">
      <selection activeCell="O16" sqref="O16"/>
      <pageMargins left="0.75" right="0.75" top="1" bottom="1" header="0.5" footer="0.5"/>
      <pageSetup paperSize="9" scale="93" orientation="portrait" r:id="rId2"/>
      <headerFooter alignWithMargins="0"/>
    </customSheetView>
  </customSheetViews>
  <mergeCells count="31">
    <mergeCell ref="C11:I11"/>
    <mergeCell ref="C12:I12"/>
    <mergeCell ref="B27:I27"/>
    <mergeCell ref="B30:I30"/>
    <mergeCell ref="C15:I15"/>
    <mergeCell ref="B29:I29"/>
    <mergeCell ref="B28:I28"/>
    <mergeCell ref="C13:I13"/>
    <mergeCell ref="B22:I22"/>
    <mergeCell ref="B23:I23"/>
    <mergeCell ref="C14:I14"/>
    <mergeCell ref="C17:I17"/>
    <mergeCell ref="C16:I16"/>
    <mergeCell ref="B37:I37"/>
    <mergeCell ref="B34:I34"/>
    <mergeCell ref="B36:I36"/>
    <mergeCell ref="B24:I24"/>
    <mergeCell ref="B25:I25"/>
    <mergeCell ref="B26:I26"/>
    <mergeCell ref="B32:I32"/>
    <mergeCell ref="B35:I35"/>
    <mergeCell ref="B33:I33"/>
    <mergeCell ref="B31:I31"/>
    <mergeCell ref="B1:I1"/>
    <mergeCell ref="B2:I2"/>
    <mergeCell ref="B3:I3"/>
    <mergeCell ref="C9:D9"/>
    <mergeCell ref="C6:D6"/>
    <mergeCell ref="C8:D8"/>
    <mergeCell ref="C5:D5"/>
    <mergeCell ref="C7:D7"/>
  </mergeCells>
  <phoneticPr fontId="0" type="noConversion"/>
  <conditionalFormatting sqref="I5">
    <cfRule type="cellIs" dxfId="0" priority="1" stopIfTrue="1" operator="equal">
      <formula>"Gegevens invullen!"</formula>
    </cfRule>
  </conditionalFormatting>
  <hyperlinks>
    <hyperlink ref="C16" r:id="rId3"/>
  </hyperlinks>
  <pageMargins left="0.78740157480314965" right="0.43307086614173229" top="0.98425196850393704" bottom="0.98425196850393704" header="0.51181102362204722" footer="0.51181102362204722"/>
  <pageSetup paperSize="9" scale="95" orientation="portrait"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O223"/>
  <sheetViews>
    <sheetView showGridLines="0" showZeros="0" zoomScale="65" zoomScaleNormal="65" zoomScaleSheetLayoutView="75"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25"/>
  <cols>
    <col min="1" max="1" width="9.6640625" style="57" customWidth="1"/>
    <col min="2" max="2" width="50.6640625" style="57" customWidth="1"/>
    <col min="3" max="38" width="7" style="57" customWidth="1"/>
    <col min="39" max="39" width="7.6640625" style="57" customWidth="1"/>
    <col min="40" max="40" width="1.6640625" style="57" customWidth="1"/>
    <col min="41" max="16384" width="9.109375" style="57"/>
  </cols>
  <sheetData>
    <row r="1" spans="1:41" ht="17.55" x14ac:dyDescent="0.25">
      <c r="A1" s="50" t="str">
        <f>"Verdelingsmatrix gemeente "&amp;+'4.Informatie'!C5&amp;" ("&amp;'4.Informatie'!C6&amp;"): "&amp;'4.Informatie'!C7&amp;" periode "&amp;'4.Informatie'!C8&amp;", lasten"</f>
        <v>Verdelingsmatrix gemeente Dordrecht (0505): 2015 periode 1, lasten</v>
      </c>
      <c r="B1" s="51"/>
      <c r="C1" s="52" t="s">
        <v>50</v>
      </c>
      <c r="D1" s="53" t="s">
        <v>51</v>
      </c>
      <c r="E1" s="53" t="s">
        <v>52</v>
      </c>
      <c r="F1" s="53" t="s">
        <v>53</v>
      </c>
      <c r="G1" s="53" t="s">
        <v>54</v>
      </c>
      <c r="H1" s="53" t="s">
        <v>55</v>
      </c>
      <c r="I1" s="53" t="s">
        <v>56</v>
      </c>
      <c r="J1" s="53" t="s">
        <v>57</v>
      </c>
      <c r="K1" s="53" t="s">
        <v>58</v>
      </c>
      <c r="L1" s="53" t="s">
        <v>59</v>
      </c>
      <c r="M1" s="53" t="s">
        <v>60</v>
      </c>
      <c r="N1" s="53" t="s">
        <v>61</v>
      </c>
      <c r="O1" s="53" t="s">
        <v>62</v>
      </c>
      <c r="P1" s="53" t="s">
        <v>63</v>
      </c>
      <c r="Q1" s="53" t="s">
        <v>64</v>
      </c>
      <c r="R1" s="53" t="s">
        <v>65</v>
      </c>
      <c r="S1" s="53" t="s">
        <v>66</v>
      </c>
      <c r="T1" s="53" t="s">
        <v>67</v>
      </c>
      <c r="U1" s="53" t="s">
        <v>68</v>
      </c>
      <c r="V1" s="53" t="s">
        <v>69</v>
      </c>
      <c r="W1" s="53" t="s">
        <v>70</v>
      </c>
      <c r="X1" s="53" t="s">
        <v>71</v>
      </c>
      <c r="Y1" s="53" t="s">
        <v>72</v>
      </c>
      <c r="Z1" s="53" t="s">
        <v>73</v>
      </c>
      <c r="AA1" s="53" t="s">
        <v>74</v>
      </c>
      <c r="AB1" s="53" t="s">
        <v>75</v>
      </c>
      <c r="AC1" s="53" t="s">
        <v>76</v>
      </c>
      <c r="AD1" s="53" t="s">
        <v>77</v>
      </c>
      <c r="AE1" s="53" t="s">
        <v>78</v>
      </c>
      <c r="AF1" s="53" t="s">
        <v>79</v>
      </c>
      <c r="AG1" s="53" t="s">
        <v>80</v>
      </c>
      <c r="AH1" s="53" t="s">
        <v>81</v>
      </c>
      <c r="AI1" s="53" t="s">
        <v>82</v>
      </c>
      <c r="AJ1" s="53" t="s">
        <v>83</v>
      </c>
      <c r="AK1" s="53" t="s">
        <v>84</v>
      </c>
      <c r="AL1" s="54" t="s">
        <v>85</v>
      </c>
      <c r="AM1" s="55"/>
      <c r="AN1" s="56"/>
    </row>
    <row r="2" spans="1:41" ht="167.95" customHeight="1" thickBot="1" x14ac:dyDescent="0.35">
      <c r="A2" s="58" t="s">
        <v>86</v>
      </c>
      <c r="B2" s="59" t="s">
        <v>87</v>
      </c>
      <c r="C2" s="60" t="s">
        <v>88</v>
      </c>
      <c r="D2" s="61" t="s">
        <v>89</v>
      </c>
      <c r="E2" s="61" t="s">
        <v>90</v>
      </c>
      <c r="F2" s="61" t="s">
        <v>91</v>
      </c>
      <c r="G2" s="61" t="s">
        <v>92</v>
      </c>
      <c r="H2" s="61" t="s">
        <v>93</v>
      </c>
      <c r="I2" s="61" t="s">
        <v>94</v>
      </c>
      <c r="J2" s="61" t="s">
        <v>95</v>
      </c>
      <c r="K2" s="61" t="s">
        <v>96</v>
      </c>
      <c r="L2" s="61" t="s">
        <v>97</v>
      </c>
      <c r="M2" s="61" t="s">
        <v>98</v>
      </c>
      <c r="N2" s="61" t="s">
        <v>99</v>
      </c>
      <c r="O2" s="61" t="s">
        <v>100</v>
      </c>
      <c r="P2" s="61" t="s">
        <v>101</v>
      </c>
      <c r="Q2" s="61" t="s">
        <v>102</v>
      </c>
      <c r="R2" s="61" t="s">
        <v>103</v>
      </c>
      <c r="S2" s="61" t="s">
        <v>104</v>
      </c>
      <c r="T2" s="61" t="s">
        <v>105</v>
      </c>
      <c r="U2" s="61" t="s">
        <v>106</v>
      </c>
      <c r="V2" s="61" t="s">
        <v>107</v>
      </c>
      <c r="W2" s="61" t="s">
        <v>108</v>
      </c>
      <c r="X2" s="61" t="s">
        <v>109</v>
      </c>
      <c r="Y2" s="61" t="s">
        <v>110</v>
      </c>
      <c r="Z2" s="61" t="s">
        <v>715</v>
      </c>
      <c r="AA2" s="61" t="s">
        <v>111</v>
      </c>
      <c r="AB2" s="62" t="s">
        <v>714</v>
      </c>
      <c r="AC2" s="61" t="s">
        <v>112</v>
      </c>
      <c r="AD2" s="61" t="s">
        <v>113</v>
      </c>
      <c r="AE2" s="61" t="s">
        <v>114</v>
      </c>
      <c r="AF2" s="61" t="s">
        <v>115</v>
      </c>
      <c r="AG2" s="61" t="s">
        <v>116</v>
      </c>
      <c r="AH2" s="61" t="s">
        <v>117</v>
      </c>
      <c r="AI2" s="61" t="s">
        <v>118</v>
      </c>
      <c r="AJ2" s="61" t="s">
        <v>119</v>
      </c>
      <c r="AK2" s="61" t="s">
        <v>120</v>
      </c>
      <c r="AL2" s="63" t="s">
        <v>121</v>
      </c>
      <c r="AM2" s="64" t="s">
        <v>122</v>
      </c>
      <c r="AN2" s="65"/>
    </row>
    <row r="3" spans="1:41" ht="8.3000000000000007" customHeight="1" x14ac:dyDescent="0.25">
      <c r="A3" s="66"/>
      <c r="B3" s="67"/>
      <c r="C3" s="148"/>
      <c r="D3" s="148"/>
      <c r="E3" s="148"/>
      <c r="F3" s="100"/>
      <c r="G3" s="100"/>
      <c r="H3" s="100"/>
      <c r="I3" s="148"/>
      <c r="J3" s="148"/>
      <c r="K3" s="148"/>
      <c r="L3" s="148"/>
      <c r="M3" s="148"/>
      <c r="N3" s="148"/>
      <c r="O3" s="148"/>
      <c r="P3" s="148"/>
      <c r="Q3" s="148"/>
      <c r="R3" s="148"/>
      <c r="S3" s="100"/>
      <c r="T3" s="100"/>
      <c r="U3" s="100"/>
      <c r="V3" s="148"/>
      <c r="W3" s="148"/>
      <c r="X3" s="148"/>
      <c r="Y3" s="148"/>
      <c r="Z3" s="100"/>
      <c r="AA3" s="100"/>
      <c r="AB3" s="100"/>
      <c r="AC3" s="100"/>
      <c r="AD3" s="100"/>
      <c r="AE3" s="100"/>
      <c r="AF3" s="148"/>
      <c r="AG3" s="100"/>
      <c r="AH3" s="148"/>
      <c r="AI3" s="148"/>
      <c r="AJ3" s="148"/>
      <c r="AK3" s="148"/>
      <c r="AL3" s="149"/>
      <c r="AM3" s="150"/>
      <c r="AN3" s="151"/>
    </row>
    <row r="4" spans="1:41" x14ac:dyDescent="0.25">
      <c r="A4" s="69" t="s">
        <v>123</v>
      </c>
      <c r="B4" s="70" t="s">
        <v>124</v>
      </c>
      <c r="C4" s="101"/>
      <c r="D4" s="102"/>
      <c r="E4" s="102"/>
      <c r="F4" s="101"/>
      <c r="G4" s="101"/>
      <c r="H4" s="101"/>
      <c r="I4" s="102"/>
      <c r="J4" s="102"/>
      <c r="K4" s="102"/>
      <c r="L4" s="102"/>
      <c r="M4" s="102"/>
      <c r="N4" s="102"/>
      <c r="O4" s="102"/>
      <c r="P4" s="102"/>
      <c r="Q4" s="102"/>
      <c r="R4" s="102"/>
      <c r="S4" s="101"/>
      <c r="T4" s="101"/>
      <c r="U4" s="101"/>
      <c r="V4" s="102"/>
      <c r="W4" s="102"/>
      <c r="X4" s="102"/>
      <c r="Y4" s="102"/>
      <c r="Z4" s="101"/>
      <c r="AA4" s="101"/>
      <c r="AB4" s="101"/>
      <c r="AC4" s="101"/>
      <c r="AD4" s="101"/>
      <c r="AE4" s="101"/>
      <c r="AF4" s="102"/>
      <c r="AG4" s="101"/>
      <c r="AH4" s="102"/>
      <c r="AI4" s="102"/>
      <c r="AJ4" s="102"/>
      <c r="AK4" s="102"/>
      <c r="AL4" s="101"/>
      <c r="AM4" s="146"/>
      <c r="AN4" s="151"/>
    </row>
    <row r="5" spans="1:41" ht="14.4" customHeight="1" x14ac:dyDescent="0.25">
      <c r="A5" s="71" t="s">
        <v>125</v>
      </c>
      <c r="B5" s="72" t="s">
        <v>126</v>
      </c>
      <c r="C5" s="247">
        <v>0</v>
      </c>
      <c r="D5" s="247">
        <v>30</v>
      </c>
      <c r="E5" s="248">
        <v>0</v>
      </c>
      <c r="F5" s="247">
        <v>0</v>
      </c>
      <c r="G5" s="247">
        <v>0</v>
      </c>
      <c r="H5" s="247">
        <v>0</v>
      </c>
      <c r="I5" s="249">
        <v>0</v>
      </c>
      <c r="J5" s="247">
        <v>0</v>
      </c>
      <c r="K5" s="247">
        <v>0</v>
      </c>
      <c r="L5" s="247">
        <v>0</v>
      </c>
      <c r="M5" s="247">
        <v>0</v>
      </c>
      <c r="N5" s="247">
        <v>0</v>
      </c>
      <c r="O5" s="247">
        <v>0</v>
      </c>
      <c r="P5" s="247">
        <v>14</v>
      </c>
      <c r="Q5" s="247">
        <v>0</v>
      </c>
      <c r="R5" s="247">
        <v>0</v>
      </c>
      <c r="S5" s="247">
        <v>0</v>
      </c>
      <c r="T5" s="250">
        <v>0</v>
      </c>
      <c r="U5" s="251">
        <v>0</v>
      </c>
      <c r="V5" s="247">
        <v>0</v>
      </c>
      <c r="W5" s="247">
        <v>0</v>
      </c>
      <c r="X5" s="247">
        <v>0</v>
      </c>
      <c r="Y5" s="247">
        <v>0</v>
      </c>
      <c r="Z5" s="250">
        <v>0</v>
      </c>
      <c r="AA5" s="252">
        <v>0</v>
      </c>
      <c r="AB5" s="252">
        <v>0</v>
      </c>
      <c r="AC5" s="252">
        <v>0</v>
      </c>
      <c r="AD5" s="252">
        <v>0</v>
      </c>
      <c r="AE5" s="251">
        <v>0</v>
      </c>
      <c r="AF5" s="247">
        <v>0</v>
      </c>
      <c r="AG5" s="253">
        <v>0</v>
      </c>
      <c r="AH5" s="247">
        <v>0</v>
      </c>
      <c r="AI5" s="247">
        <v>0</v>
      </c>
      <c r="AJ5" s="247">
        <v>0</v>
      </c>
      <c r="AK5" s="248">
        <v>2104</v>
      </c>
      <c r="AL5" s="254">
        <v>0</v>
      </c>
      <c r="AM5" s="255">
        <f t="shared" ref="AM5:AM11" si="0">SUM(C5:AL5)</f>
        <v>2148</v>
      </c>
      <c r="AN5" s="256"/>
      <c r="AO5" s="257"/>
    </row>
    <row r="6" spans="1:41" x14ac:dyDescent="0.25">
      <c r="A6" s="71" t="s">
        <v>127</v>
      </c>
      <c r="B6" s="72" t="s">
        <v>370</v>
      </c>
      <c r="C6" s="247">
        <v>0</v>
      </c>
      <c r="D6" s="247">
        <v>0</v>
      </c>
      <c r="E6" s="248">
        <v>0</v>
      </c>
      <c r="F6" s="247">
        <v>0</v>
      </c>
      <c r="G6" s="247">
        <v>0</v>
      </c>
      <c r="H6" s="247">
        <v>0</v>
      </c>
      <c r="I6" s="249">
        <v>0</v>
      </c>
      <c r="J6" s="247">
        <v>0</v>
      </c>
      <c r="K6" s="247">
        <v>0</v>
      </c>
      <c r="L6" s="247">
        <v>0</v>
      </c>
      <c r="M6" s="247">
        <v>0</v>
      </c>
      <c r="N6" s="247">
        <v>0</v>
      </c>
      <c r="O6" s="247">
        <v>0</v>
      </c>
      <c r="P6" s="247">
        <v>2092</v>
      </c>
      <c r="Q6" s="247">
        <v>0</v>
      </c>
      <c r="R6" s="247">
        <v>0</v>
      </c>
      <c r="S6" s="258">
        <v>0</v>
      </c>
      <c r="T6" s="252">
        <v>0</v>
      </c>
      <c r="U6" s="251">
        <v>0</v>
      </c>
      <c r="V6" s="247">
        <v>0</v>
      </c>
      <c r="W6" s="247">
        <v>0</v>
      </c>
      <c r="X6" s="247">
        <v>0</v>
      </c>
      <c r="Y6" s="247">
        <v>0</v>
      </c>
      <c r="Z6" s="250">
        <v>0</v>
      </c>
      <c r="AA6" s="252">
        <v>0</v>
      </c>
      <c r="AB6" s="252">
        <v>0</v>
      </c>
      <c r="AC6" s="252">
        <v>0</v>
      </c>
      <c r="AD6" s="252">
        <v>0</v>
      </c>
      <c r="AE6" s="251">
        <v>0</v>
      </c>
      <c r="AF6" s="247">
        <v>0</v>
      </c>
      <c r="AG6" s="253">
        <v>0</v>
      </c>
      <c r="AH6" s="247">
        <v>0</v>
      </c>
      <c r="AI6" s="247">
        <v>0</v>
      </c>
      <c r="AJ6" s="247">
        <v>0</v>
      </c>
      <c r="AK6" s="248">
        <v>8384</v>
      </c>
      <c r="AL6" s="254">
        <v>0</v>
      </c>
      <c r="AM6" s="255">
        <f t="shared" si="0"/>
        <v>10476</v>
      </c>
      <c r="AN6" s="256"/>
      <c r="AO6" s="257"/>
    </row>
    <row r="7" spans="1:41" x14ac:dyDescent="0.25">
      <c r="A7" s="71" t="s">
        <v>128</v>
      </c>
      <c r="B7" s="72" t="s">
        <v>129</v>
      </c>
      <c r="C7" s="247">
        <v>0</v>
      </c>
      <c r="D7" s="247">
        <v>0</v>
      </c>
      <c r="E7" s="248">
        <v>0</v>
      </c>
      <c r="F7" s="247">
        <v>0</v>
      </c>
      <c r="G7" s="247">
        <v>0</v>
      </c>
      <c r="H7" s="247">
        <v>0</v>
      </c>
      <c r="I7" s="247">
        <v>0</v>
      </c>
      <c r="J7" s="247">
        <v>0</v>
      </c>
      <c r="K7" s="247">
        <v>0</v>
      </c>
      <c r="L7" s="247">
        <v>0</v>
      </c>
      <c r="M7" s="247">
        <v>0</v>
      </c>
      <c r="N7" s="247">
        <v>0</v>
      </c>
      <c r="O7" s="247">
        <v>0</v>
      </c>
      <c r="P7" s="247">
        <v>600</v>
      </c>
      <c r="Q7" s="247">
        <v>102</v>
      </c>
      <c r="R7" s="247">
        <v>0</v>
      </c>
      <c r="S7" s="250">
        <v>0</v>
      </c>
      <c r="T7" s="252">
        <v>0</v>
      </c>
      <c r="U7" s="251">
        <v>0</v>
      </c>
      <c r="V7" s="247">
        <v>0</v>
      </c>
      <c r="W7" s="247">
        <v>0</v>
      </c>
      <c r="X7" s="247">
        <v>0</v>
      </c>
      <c r="Y7" s="247">
        <v>0</v>
      </c>
      <c r="Z7" s="250">
        <v>0</v>
      </c>
      <c r="AA7" s="252">
        <v>0</v>
      </c>
      <c r="AB7" s="252">
        <v>0</v>
      </c>
      <c r="AC7" s="252">
        <v>0</v>
      </c>
      <c r="AD7" s="252">
        <v>0</v>
      </c>
      <c r="AE7" s="251">
        <v>0</v>
      </c>
      <c r="AF7" s="247">
        <v>0</v>
      </c>
      <c r="AG7" s="253">
        <v>0</v>
      </c>
      <c r="AH7" s="247">
        <v>0</v>
      </c>
      <c r="AI7" s="247">
        <v>40</v>
      </c>
      <c r="AJ7" s="247">
        <v>0</v>
      </c>
      <c r="AK7" s="248">
        <v>4438</v>
      </c>
      <c r="AL7" s="254">
        <v>0</v>
      </c>
      <c r="AM7" s="255">
        <f t="shared" si="0"/>
        <v>5180</v>
      </c>
      <c r="AN7" s="256"/>
      <c r="AO7" s="257"/>
    </row>
    <row r="8" spans="1:41" ht="14.4" customHeight="1" x14ac:dyDescent="0.25">
      <c r="A8" s="71" t="s">
        <v>130</v>
      </c>
      <c r="B8" s="72" t="s">
        <v>131</v>
      </c>
      <c r="C8" s="247">
        <v>0</v>
      </c>
      <c r="D8" s="259">
        <v>0</v>
      </c>
      <c r="E8" s="259">
        <v>0</v>
      </c>
      <c r="F8" s="260">
        <v>0</v>
      </c>
      <c r="G8" s="260">
        <v>0</v>
      </c>
      <c r="H8" s="260">
        <v>0</v>
      </c>
      <c r="I8" s="260">
        <v>0</v>
      </c>
      <c r="J8" s="260">
        <v>0</v>
      </c>
      <c r="K8" s="260">
        <v>0</v>
      </c>
      <c r="L8" s="260">
        <v>0</v>
      </c>
      <c r="M8" s="260">
        <v>0</v>
      </c>
      <c r="N8" s="260">
        <v>0</v>
      </c>
      <c r="O8" s="260">
        <v>0</v>
      </c>
      <c r="P8" s="260">
        <v>0</v>
      </c>
      <c r="Q8" s="247">
        <v>649</v>
      </c>
      <c r="R8" s="260">
        <v>0</v>
      </c>
      <c r="S8" s="259">
        <v>0</v>
      </c>
      <c r="T8" s="252">
        <v>0</v>
      </c>
      <c r="U8" s="252">
        <v>0</v>
      </c>
      <c r="V8" s="252">
        <v>0</v>
      </c>
      <c r="W8" s="252">
        <v>0</v>
      </c>
      <c r="X8" s="260">
        <v>0</v>
      </c>
      <c r="Y8" s="260">
        <v>0</v>
      </c>
      <c r="Z8" s="252">
        <v>0</v>
      </c>
      <c r="AA8" s="252">
        <v>0</v>
      </c>
      <c r="AB8" s="252">
        <v>0</v>
      </c>
      <c r="AC8" s="252">
        <v>0</v>
      </c>
      <c r="AD8" s="252">
        <v>0</v>
      </c>
      <c r="AE8" s="252">
        <v>0</v>
      </c>
      <c r="AF8" s="260">
        <v>0</v>
      </c>
      <c r="AG8" s="252">
        <v>0</v>
      </c>
      <c r="AH8" s="260">
        <v>0</v>
      </c>
      <c r="AI8" s="260">
        <v>0</v>
      </c>
      <c r="AJ8" s="260">
        <v>0</v>
      </c>
      <c r="AK8" s="260">
        <v>0</v>
      </c>
      <c r="AL8" s="261">
        <v>0</v>
      </c>
      <c r="AM8" s="255">
        <f t="shared" si="0"/>
        <v>649</v>
      </c>
      <c r="AN8" s="256"/>
      <c r="AO8" s="257"/>
    </row>
    <row r="9" spans="1:41" ht="14.4" customHeight="1" x14ac:dyDescent="0.25">
      <c r="A9" s="71" t="s">
        <v>435</v>
      </c>
      <c r="B9" s="72" t="s">
        <v>132</v>
      </c>
      <c r="C9" s="247">
        <v>-1086</v>
      </c>
      <c r="D9" s="262">
        <v>0</v>
      </c>
      <c r="E9" s="263">
        <v>0</v>
      </c>
      <c r="F9" s="247">
        <v>0</v>
      </c>
      <c r="G9" s="262">
        <v>0</v>
      </c>
      <c r="H9" s="262">
        <v>0</v>
      </c>
      <c r="I9" s="264">
        <v>0</v>
      </c>
      <c r="J9" s="262">
        <v>0</v>
      </c>
      <c r="K9" s="262">
        <v>0</v>
      </c>
      <c r="L9" s="262">
        <v>0</v>
      </c>
      <c r="M9" s="262">
        <v>0</v>
      </c>
      <c r="N9" s="262">
        <v>0</v>
      </c>
      <c r="O9" s="262">
        <v>0</v>
      </c>
      <c r="P9" s="262">
        <v>7</v>
      </c>
      <c r="Q9" s="262">
        <v>0</v>
      </c>
      <c r="R9" s="262">
        <v>0</v>
      </c>
      <c r="S9" s="262">
        <v>0</v>
      </c>
      <c r="T9" s="252">
        <v>0</v>
      </c>
      <c r="U9" s="251">
        <v>0</v>
      </c>
      <c r="V9" s="247">
        <v>2940</v>
      </c>
      <c r="W9" s="247">
        <v>111</v>
      </c>
      <c r="X9" s="262">
        <v>0</v>
      </c>
      <c r="Y9" s="262">
        <v>0</v>
      </c>
      <c r="Z9" s="250">
        <v>0</v>
      </c>
      <c r="AA9" s="252">
        <v>0</v>
      </c>
      <c r="AB9" s="252">
        <v>0</v>
      </c>
      <c r="AC9" s="252">
        <v>0</v>
      </c>
      <c r="AD9" s="252">
        <v>0</v>
      </c>
      <c r="AE9" s="251">
        <v>0</v>
      </c>
      <c r="AF9" s="262">
        <v>0</v>
      </c>
      <c r="AG9" s="253">
        <v>0</v>
      </c>
      <c r="AH9" s="262">
        <v>0</v>
      </c>
      <c r="AI9" s="262">
        <v>0</v>
      </c>
      <c r="AJ9" s="262">
        <v>0</v>
      </c>
      <c r="AK9" s="263">
        <v>0</v>
      </c>
      <c r="AL9" s="254">
        <v>0</v>
      </c>
      <c r="AM9" s="255">
        <f t="shared" si="0"/>
        <v>1972</v>
      </c>
      <c r="AN9" s="256"/>
      <c r="AO9" s="257"/>
    </row>
    <row r="10" spans="1:41" ht="14.4" customHeight="1" x14ac:dyDescent="0.25">
      <c r="A10" s="71" t="s">
        <v>436</v>
      </c>
      <c r="B10" s="72" t="s">
        <v>331</v>
      </c>
      <c r="C10" s="247">
        <v>0</v>
      </c>
      <c r="D10" s="265">
        <v>0</v>
      </c>
      <c r="E10" s="266">
        <v>0</v>
      </c>
      <c r="F10" s="265">
        <v>0</v>
      </c>
      <c r="G10" s="265">
        <v>0</v>
      </c>
      <c r="H10" s="265">
        <v>0</v>
      </c>
      <c r="I10" s="267">
        <v>0</v>
      </c>
      <c r="J10" s="265">
        <v>0</v>
      </c>
      <c r="K10" s="265">
        <v>0</v>
      </c>
      <c r="L10" s="265">
        <v>0</v>
      </c>
      <c r="M10" s="265">
        <v>0</v>
      </c>
      <c r="N10" s="265">
        <v>0</v>
      </c>
      <c r="O10" s="265">
        <v>0</v>
      </c>
      <c r="P10" s="265">
        <v>434</v>
      </c>
      <c r="Q10" s="265">
        <v>0</v>
      </c>
      <c r="R10" s="265">
        <v>0</v>
      </c>
      <c r="S10" s="268">
        <v>0</v>
      </c>
      <c r="T10" s="252">
        <v>0</v>
      </c>
      <c r="U10" s="251">
        <v>0</v>
      </c>
      <c r="V10" s="265">
        <v>24</v>
      </c>
      <c r="W10" s="265">
        <v>0</v>
      </c>
      <c r="X10" s="265">
        <v>0</v>
      </c>
      <c r="Y10" s="265">
        <v>0</v>
      </c>
      <c r="Z10" s="250">
        <v>0</v>
      </c>
      <c r="AA10" s="252">
        <v>0</v>
      </c>
      <c r="AB10" s="252">
        <v>0</v>
      </c>
      <c r="AC10" s="252">
        <v>0</v>
      </c>
      <c r="AD10" s="252">
        <v>0</v>
      </c>
      <c r="AE10" s="251">
        <v>0</v>
      </c>
      <c r="AF10" s="265">
        <v>0</v>
      </c>
      <c r="AG10" s="253">
        <v>0</v>
      </c>
      <c r="AH10" s="265">
        <v>0</v>
      </c>
      <c r="AI10" s="265">
        <v>0</v>
      </c>
      <c r="AJ10" s="265">
        <v>0</v>
      </c>
      <c r="AK10" s="266">
        <v>2722</v>
      </c>
      <c r="AL10" s="254">
        <v>0</v>
      </c>
      <c r="AM10" s="269">
        <f t="shared" si="0"/>
        <v>3180</v>
      </c>
      <c r="AN10" s="256"/>
      <c r="AO10" s="257"/>
    </row>
    <row r="11" spans="1:41" ht="14.4" customHeight="1" x14ac:dyDescent="0.25">
      <c r="A11" s="400" t="s">
        <v>133</v>
      </c>
      <c r="B11" s="401"/>
      <c r="C11" s="247">
        <f t="shared" ref="C11:AL11" si="1">SUM(C5:C10)</f>
        <v>-1086</v>
      </c>
      <c r="D11" s="270">
        <f t="shared" si="1"/>
        <v>30</v>
      </c>
      <c r="E11" s="271">
        <f t="shared" si="1"/>
        <v>0</v>
      </c>
      <c r="F11" s="270">
        <f t="shared" si="1"/>
        <v>0</v>
      </c>
      <c r="G11" s="270">
        <f t="shared" si="1"/>
        <v>0</v>
      </c>
      <c r="H11" s="270">
        <f t="shared" si="1"/>
        <v>0</v>
      </c>
      <c r="I11" s="272">
        <f t="shared" si="1"/>
        <v>0</v>
      </c>
      <c r="J11" s="270">
        <f t="shared" si="1"/>
        <v>0</v>
      </c>
      <c r="K11" s="270">
        <f t="shared" si="1"/>
        <v>0</v>
      </c>
      <c r="L11" s="270">
        <f t="shared" si="1"/>
        <v>0</v>
      </c>
      <c r="M11" s="270">
        <f t="shared" si="1"/>
        <v>0</v>
      </c>
      <c r="N11" s="270">
        <f t="shared" si="1"/>
        <v>0</v>
      </c>
      <c r="O11" s="270">
        <f t="shared" si="1"/>
        <v>0</v>
      </c>
      <c r="P11" s="270">
        <f t="shared" si="1"/>
        <v>3147</v>
      </c>
      <c r="Q11" s="270">
        <f t="shared" si="1"/>
        <v>751</v>
      </c>
      <c r="R11" s="270">
        <f t="shared" si="1"/>
        <v>0</v>
      </c>
      <c r="S11" s="270">
        <f t="shared" si="1"/>
        <v>0</v>
      </c>
      <c r="T11" s="273">
        <f t="shared" si="1"/>
        <v>0</v>
      </c>
      <c r="U11" s="274">
        <f t="shared" si="1"/>
        <v>0</v>
      </c>
      <c r="V11" s="270">
        <f t="shared" si="1"/>
        <v>2964</v>
      </c>
      <c r="W11" s="270">
        <f t="shared" si="1"/>
        <v>111</v>
      </c>
      <c r="X11" s="270">
        <f t="shared" si="1"/>
        <v>0</v>
      </c>
      <c r="Y11" s="270">
        <f t="shared" si="1"/>
        <v>0</v>
      </c>
      <c r="Z11" s="273">
        <f t="shared" si="1"/>
        <v>0</v>
      </c>
      <c r="AA11" s="274">
        <f t="shared" si="1"/>
        <v>0</v>
      </c>
      <c r="AB11" s="274">
        <f t="shared" si="1"/>
        <v>0</v>
      </c>
      <c r="AC11" s="274">
        <f t="shared" si="1"/>
        <v>0</v>
      </c>
      <c r="AD11" s="274">
        <f t="shared" si="1"/>
        <v>0</v>
      </c>
      <c r="AE11" s="275">
        <f t="shared" si="1"/>
        <v>0</v>
      </c>
      <c r="AF11" s="270">
        <f t="shared" si="1"/>
        <v>0</v>
      </c>
      <c r="AG11" s="276">
        <f t="shared" si="1"/>
        <v>0</v>
      </c>
      <c r="AH11" s="270">
        <f t="shared" si="1"/>
        <v>0</v>
      </c>
      <c r="AI11" s="270">
        <f t="shared" si="1"/>
        <v>40</v>
      </c>
      <c r="AJ11" s="270">
        <f t="shared" si="1"/>
        <v>0</v>
      </c>
      <c r="AK11" s="271">
        <f t="shared" si="1"/>
        <v>17648</v>
      </c>
      <c r="AL11" s="277">
        <f t="shared" si="1"/>
        <v>0</v>
      </c>
      <c r="AM11" s="255">
        <f t="shared" si="0"/>
        <v>23605</v>
      </c>
      <c r="AN11" s="278"/>
      <c r="AO11" s="257"/>
    </row>
    <row r="12" spans="1:41" ht="8.3000000000000007" customHeight="1" x14ac:dyDescent="0.25">
      <c r="A12" s="74"/>
      <c r="B12" s="75"/>
      <c r="C12" s="259"/>
      <c r="D12" s="260"/>
      <c r="E12" s="260"/>
      <c r="F12" s="260"/>
      <c r="G12" s="260"/>
      <c r="H12" s="260"/>
      <c r="I12" s="260"/>
      <c r="J12" s="260"/>
      <c r="K12" s="260"/>
      <c r="L12" s="260"/>
      <c r="M12" s="260"/>
      <c r="N12" s="260"/>
      <c r="O12" s="260"/>
      <c r="P12" s="260"/>
      <c r="Q12" s="260"/>
      <c r="R12" s="260"/>
      <c r="S12" s="260"/>
      <c r="T12" s="259"/>
      <c r="U12" s="259"/>
      <c r="V12" s="260"/>
      <c r="W12" s="260"/>
      <c r="X12" s="260"/>
      <c r="Y12" s="260"/>
      <c r="Z12" s="259"/>
      <c r="AA12" s="259"/>
      <c r="AB12" s="259"/>
      <c r="AC12" s="259"/>
      <c r="AD12" s="259"/>
      <c r="AE12" s="259"/>
      <c r="AF12" s="260"/>
      <c r="AG12" s="259"/>
      <c r="AH12" s="260"/>
      <c r="AI12" s="260"/>
      <c r="AJ12" s="260"/>
      <c r="AK12" s="260"/>
      <c r="AL12" s="279"/>
      <c r="AM12" s="280"/>
      <c r="AN12" s="256"/>
      <c r="AO12" s="257"/>
    </row>
    <row r="13" spans="1:41" x14ac:dyDescent="0.25">
      <c r="A13" s="69" t="s">
        <v>134</v>
      </c>
      <c r="B13" s="70" t="s">
        <v>135</v>
      </c>
      <c r="C13" s="252"/>
      <c r="D13" s="259"/>
      <c r="E13" s="259"/>
      <c r="F13" s="259"/>
      <c r="G13" s="259"/>
      <c r="H13" s="259"/>
      <c r="I13" s="259"/>
      <c r="J13" s="259"/>
      <c r="K13" s="259"/>
      <c r="L13" s="259"/>
      <c r="M13" s="259"/>
      <c r="N13" s="259"/>
      <c r="O13" s="259"/>
      <c r="P13" s="259"/>
      <c r="Q13" s="259"/>
      <c r="R13" s="259"/>
      <c r="S13" s="259"/>
      <c r="T13" s="252"/>
      <c r="U13" s="252"/>
      <c r="V13" s="259"/>
      <c r="W13" s="259"/>
      <c r="X13" s="259"/>
      <c r="Y13" s="259"/>
      <c r="Z13" s="252"/>
      <c r="AA13" s="252"/>
      <c r="AB13" s="252"/>
      <c r="AC13" s="252"/>
      <c r="AD13" s="252"/>
      <c r="AE13" s="252"/>
      <c r="AF13" s="259"/>
      <c r="AG13" s="252"/>
      <c r="AH13" s="259"/>
      <c r="AI13" s="259"/>
      <c r="AJ13" s="259"/>
      <c r="AK13" s="259"/>
      <c r="AL13" s="281"/>
      <c r="AM13" s="282"/>
      <c r="AN13" s="256"/>
      <c r="AO13" s="257"/>
    </row>
    <row r="14" spans="1:41" ht="14.4" customHeight="1" x14ac:dyDescent="0.25">
      <c r="A14" s="76">
        <v>120</v>
      </c>
      <c r="B14" s="72" t="s">
        <v>136</v>
      </c>
      <c r="C14" s="247">
        <v>0</v>
      </c>
      <c r="D14" s="247">
        <v>0</v>
      </c>
      <c r="E14" s="248">
        <v>13</v>
      </c>
      <c r="F14" s="247">
        <v>0</v>
      </c>
      <c r="G14" s="247">
        <v>0</v>
      </c>
      <c r="H14" s="247">
        <v>0</v>
      </c>
      <c r="I14" s="249">
        <v>0</v>
      </c>
      <c r="J14" s="247">
        <v>0</v>
      </c>
      <c r="K14" s="247">
        <v>0</v>
      </c>
      <c r="L14" s="247">
        <v>0</v>
      </c>
      <c r="M14" s="247">
        <v>0</v>
      </c>
      <c r="N14" s="247">
        <v>0</v>
      </c>
      <c r="O14" s="247">
        <v>0</v>
      </c>
      <c r="P14" s="247">
        <v>57</v>
      </c>
      <c r="Q14" s="247">
        <v>0</v>
      </c>
      <c r="R14" s="247">
        <v>0</v>
      </c>
      <c r="S14" s="247">
        <v>0</v>
      </c>
      <c r="T14" s="252">
        <v>0</v>
      </c>
      <c r="U14" s="251">
        <v>0</v>
      </c>
      <c r="V14" s="247">
        <v>11120</v>
      </c>
      <c r="W14" s="247">
        <v>0</v>
      </c>
      <c r="X14" s="247">
        <v>0</v>
      </c>
      <c r="Y14" s="247">
        <v>0</v>
      </c>
      <c r="Z14" s="250">
        <v>0</v>
      </c>
      <c r="AA14" s="252">
        <v>0</v>
      </c>
      <c r="AB14" s="252">
        <v>0</v>
      </c>
      <c r="AC14" s="252">
        <v>0</v>
      </c>
      <c r="AD14" s="252">
        <v>0</v>
      </c>
      <c r="AE14" s="251">
        <v>0</v>
      </c>
      <c r="AF14" s="247">
        <v>0</v>
      </c>
      <c r="AG14" s="253">
        <v>0</v>
      </c>
      <c r="AH14" s="247">
        <v>0</v>
      </c>
      <c r="AI14" s="247">
        <v>0</v>
      </c>
      <c r="AJ14" s="247">
        <v>0</v>
      </c>
      <c r="AK14" s="247">
        <v>0</v>
      </c>
      <c r="AL14" s="254">
        <v>0</v>
      </c>
      <c r="AM14" s="255">
        <f>SUM(C14:AL14)</f>
        <v>11190</v>
      </c>
      <c r="AN14" s="256"/>
      <c r="AO14" s="257"/>
    </row>
    <row r="15" spans="1:41" ht="14.4" customHeight="1" x14ac:dyDescent="0.25">
      <c r="A15" s="76">
        <v>140</v>
      </c>
      <c r="B15" s="72" t="s">
        <v>137</v>
      </c>
      <c r="C15" s="247">
        <v>-15</v>
      </c>
      <c r="D15" s="247">
        <v>0</v>
      </c>
      <c r="E15" s="248">
        <v>0</v>
      </c>
      <c r="F15" s="247">
        <v>0</v>
      </c>
      <c r="G15" s="247">
        <v>0</v>
      </c>
      <c r="H15" s="247">
        <v>0</v>
      </c>
      <c r="I15" s="249">
        <v>24</v>
      </c>
      <c r="J15" s="247">
        <v>0</v>
      </c>
      <c r="K15" s="247">
        <v>0</v>
      </c>
      <c r="L15" s="247">
        <v>0</v>
      </c>
      <c r="M15" s="247">
        <v>0</v>
      </c>
      <c r="N15" s="247">
        <v>0</v>
      </c>
      <c r="O15" s="247">
        <v>0</v>
      </c>
      <c r="P15" s="247">
        <v>556</v>
      </c>
      <c r="Q15" s="247">
        <v>0</v>
      </c>
      <c r="R15" s="247">
        <v>0</v>
      </c>
      <c r="S15" s="247">
        <v>0</v>
      </c>
      <c r="T15" s="252">
        <v>0</v>
      </c>
      <c r="U15" s="251">
        <v>0</v>
      </c>
      <c r="V15" s="247">
        <v>320</v>
      </c>
      <c r="W15" s="247">
        <v>150</v>
      </c>
      <c r="X15" s="247">
        <v>0</v>
      </c>
      <c r="Y15" s="247">
        <v>0</v>
      </c>
      <c r="Z15" s="250">
        <v>0</v>
      </c>
      <c r="AA15" s="252">
        <v>0</v>
      </c>
      <c r="AB15" s="252">
        <v>0</v>
      </c>
      <c r="AC15" s="252">
        <v>0</v>
      </c>
      <c r="AD15" s="252">
        <v>0</v>
      </c>
      <c r="AE15" s="251">
        <v>0</v>
      </c>
      <c r="AF15" s="247">
        <v>0</v>
      </c>
      <c r="AG15" s="253">
        <v>0</v>
      </c>
      <c r="AH15" s="247">
        <v>0</v>
      </c>
      <c r="AI15" s="247">
        <v>23</v>
      </c>
      <c r="AJ15" s="247">
        <v>0</v>
      </c>
      <c r="AK15" s="247">
        <v>3464</v>
      </c>
      <c r="AL15" s="254">
        <v>0</v>
      </c>
      <c r="AM15" s="255">
        <f>SUM(C15:AL15)</f>
        <v>4522</v>
      </c>
      <c r="AN15" s="256"/>
      <c r="AO15" s="257"/>
    </row>
    <row r="16" spans="1:41" ht="14.4" customHeight="1" x14ac:dyDescent="0.25">
      <c r="A16" s="76">
        <v>160</v>
      </c>
      <c r="B16" s="72" t="s">
        <v>431</v>
      </c>
      <c r="C16" s="247">
        <v>0</v>
      </c>
      <c r="D16" s="247">
        <v>0</v>
      </c>
      <c r="E16" s="248">
        <v>0</v>
      </c>
      <c r="F16" s="247">
        <v>0</v>
      </c>
      <c r="G16" s="247">
        <v>0</v>
      </c>
      <c r="H16" s="247">
        <v>0</v>
      </c>
      <c r="I16" s="249">
        <v>0</v>
      </c>
      <c r="J16" s="247">
        <v>0</v>
      </c>
      <c r="K16" s="247">
        <v>0</v>
      </c>
      <c r="L16" s="247">
        <v>0</v>
      </c>
      <c r="M16" s="247">
        <v>0</v>
      </c>
      <c r="N16" s="247">
        <v>0</v>
      </c>
      <c r="O16" s="247">
        <v>0</v>
      </c>
      <c r="P16" s="247">
        <v>0</v>
      </c>
      <c r="Q16" s="247">
        <v>0</v>
      </c>
      <c r="R16" s="247">
        <v>0</v>
      </c>
      <c r="S16" s="247">
        <v>0</v>
      </c>
      <c r="T16" s="252">
        <v>0</v>
      </c>
      <c r="U16" s="251">
        <v>0</v>
      </c>
      <c r="V16" s="247">
        <v>0</v>
      </c>
      <c r="W16" s="247">
        <v>0</v>
      </c>
      <c r="X16" s="247">
        <v>0</v>
      </c>
      <c r="Y16" s="247">
        <v>0</v>
      </c>
      <c r="Z16" s="250">
        <v>0</v>
      </c>
      <c r="AA16" s="252">
        <v>0</v>
      </c>
      <c r="AB16" s="252">
        <v>0</v>
      </c>
      <c r="AC16" s="252">
        <v>0</v>
      </c>
      <c r="AD16" s="252">
        <v>0</v>
      </c>
      <c r="AE16" s="251">
        <v>0</v>
      </c>
      <c r="AF16" s="247">
        <v>0</v>
      </c>
      <c r="AG16" s="253">
        <v>0</v>
      </c>
      <c r="AH16" s="247">
        <v>0</v>
      </c>
      <c r="AI16" s="247">
        <v>0</v>
      </c>
      <c r="AJ16" s="247">
        <v>0</v>
      </c>
      <c r="AK16" s="247">
        <v>0</v>
      </c>
      <c r="AL16" s="254">
        <v>0</v>
      </c>
      <c r="AM16" s="255">
        <f>SUM(C16:AL16)</f>
        <v>0</v>
      </c>
      <c r="AN16" s="256"/>
      <c r="AO16" s="257"/>
    </row>
    <row r="17" spans="1:41" ht="14.4" customHeight="1" x14ac:dyDescent="0.25">
      <c r="A17" s="396" t="s">
        <v>138</v>
      </c>
      <c r="B17" s="402"/>
      <c r="C17" s="247">
        <f>SUM(C14:C16)</f>
        <v>-15</v>
      </c>
      <c r="D17" s="247">
        <f t="shared" ref="D17:AL17" si="2">SUM(D14:D16)</f>
        <v>0</v>
      </c>
      <c r="E17" s="247">
        <f t="shared" si="2"/>
        <v>13</v>
      </c>
      <c r="F17" s="247">
        <f t="shared" si="2"/>
        <v>0</v>
      </c>
      <c r="G17" s="247">
        <f t="shared" si="2"/>
        <v>0</v>
      </c>
      <c r="H17" s="247">
        <f t="shared" si="2"/>
        <v>0</v>
      </c>
      <c r="I17" s="247">
        <f t="shared" si="2"/>
        <v>24</v>
      </c>
      <c r="J17" s="247">
        <f t="shared" si="2"/>
        <v>0</v>
      </c>
      <c r="K17" s="247">
        <f t="shared" si="2"/>
        <v>0</v>
      </c>
      <c r="L17" s="247">
        <f>SUM(L14:L16)</f>
        <v>0</v>
      </c>
      <c r="M17" s="247">
        <f t="shared" si="2"/>
        <v>0</v>
      </c>
      <c r="N17" s="247">
        <f t="shared" si="2"/>
        <v>0</v>
      </c>
      <c r="O17" s="247">
        <f t="shared" si="2"/>
        <v>0</v>
      </c>
      <c r="P17" s="247">
        <f t="shared" si="2"/>
        <v>613</v>
      </c>
      <c r="Q17" s="247">
        <f t="shared" si="2"/>
        <v>0</v>
      </c>
      <c r="R17" s="247">
        <f t="shared" si="2"/>
        <v>0</v>
      </c>
      <c r="S17" s="247">
        <f t="shared" si="2"/>
        <v>0</v>
      </c>
      <c r="T17" s="252">
        <f t="shared" si="2"/>
        <v>0</v>
      </c>
      <c r="U17" s="251">
        <f t="shared" si="2"/>
        <v>0</v>
      </c>
      <c r="V17" s="247">
        <f t="shared" si="2"/>
        <v>11440</v>
      </c>
      <c r="W17" s="247">
        <f t="shared" si="2"/>
        <v>150</v>
      </c>
      <c r="X17" s="247">
        <f t="shared" si="2"/>
        <v>0</v>
      </c>
      <c r="Y17" s="247">
        <f t="shared" si="2"/>
        <v>0</v>
      </c>
      <c r="Z17" s="250">
        <f t="shared" si="2"/>
        <v>0</v>
      </c>
      <c r="AA17" s="252">
        <f t="shared" si="2"/>
        <v>0</v>
      </c>
      <c r="AB17" s="252">
        <f t="shared" si="2"/>
        <v>0</v>
      </c>
      <c r="AC17" s="252">
        <f t="shared" si="2"/>
        <v>0</v>
      </c>
      <c r="AD17" s="252">
        <f t="shared" si="2"/>
        <v>0</v>
      </c>
      <c r="AE17" s="251">
        <f t="shared" si="2"/>
        <v>0</v>
      </c>
      <c r="AF17" s="247">
        <f t="shared" si="2"/>
        <v>0</v>
      </c>
      <c r="AG17" s="253">
        <f t="shared" si="2"/>
        <v>0</v>
      </c>
      <c r="AH17" s="247">
        <f t="shared" si="2"/>
        <v>0</v>
      </c>
      <c r="AI17" s="247">
        <f t="shared" si="2"/>
        <v>23</v>
      </c>
      <c r="AJ17" s="247">
        <f t="shared" si="2"/>
        <v>0</v>
      </c>
      <c r="AK17" s="247">
        <f t="shared" si="2"/>
        <v>3464</v>
      </c>
      <c r="AL17" s="247">
        <f t="shared" si="2"/>
        <v>0</v>
      </c>
      <c r="AM17" s="255">
        <f>SUM(C17:AL17)</f>
        <v>15712</v>
      </c>
      <c r="AN17" s="278"/>
      <c r="AO17" s="257"/>
    </row>
    <row r="18" spans="1:41" ht="8.3000000000000007" customHeight="1" x14ac:dyDescent="0.25">
      <c r="A18" s="74"/>
      <c r="B18" s="75"/>
      <c r="C18" s="259"/>
      <c r="D18" s="260"/>
      <c r="E18" s="260"/>
      <c r="F18" s="260"/>
      <c r="G18" s="260"/>
      <c r="H18" s="260"/>
      <c r="I18" s="260"/>
      <c r="J18" s="260"/>
      <c r="K18" s="260"/>
      <c r="L18" s="260"/>
      <c r="M18" s="260"/>
      <c r="N18" s="260"/>
      <c r="O18" s="260"/>
      <c r="P18" s="260"/>
      <c r="Q18" s="260"/>
      <c r="R18" s="260"/>
      <c r="S18" s="260"/>
      <c r="T18" s="259"/>
      <c r="U18" s="259"/>
      <c r="V18" s="260"/>
      <c r="W18" s="260"/>
      <c r="X18" s="260"/>
      <c r="Y18" s="260"/>
      <c r="Z18" s="259"/>
      <c r="AA18" s="259"/>
      <c r="AB18" s="259"/>
      <c r="AC18" s="259"/>
      <c r="AD18" s="259"/>
      <c r="AE18" s="259"/>
      <c r="AF18" s="260"/>
      <c r="AG18" s="259"/>
      <c r="AH18" s="260"/>
      <c r="AI18" s="260"/>
      <c r="AJ18" s="260"/>
      <c r="AK18" s="260"/>
      <c r="AL18" s="279"/>
      <c r="AM18" s="280"/>
      <c r="AN18" s="256"/>
      <c r="AO18" s="257"/>
    </row>
    <row r="19" spans="1:41" x14ac:dyDescent="0.25">
      <c r="A19" s="77" t="s">
        <v>139</v>
      </c>
      <c r="B19" s="70" t="s">
        <v>140</v>
      </c>
      <c r="C19" s="252"/>
      <c r="D19" s="259"/>
      <c r="E19" s="259"/>
      <c r="F19" s="259"/>
      <c r="G19" s="259"/>
      <c r="H19" s="259"/>
      <c r="I19" s="259"/>
      <c r="J19" s="259"/>
      <c r="K19" s="259"/>
      <c r="L19" s="259"/>
      <c r="M19" s="259"/>
      <c r="N19" s="259"/>
      <c r="O19" s="259"/>
      <c r="P19" s="259"/>
      <c r="Q19" s="259"/>
      <c r="R19" s="259"/>
      <c r="S19" s="259"/>
      <c r="T19" s="252"/>
      <c r="U19" s="252"/>
      <c r="V19" s="259"/>
      <c r="W19" s="259"/>
      <c r="X19" s="259"/>
      <c r="Y19" s="259"/>
      <c r="Z19" s="252"/>
      <c r="AA19" s="252"/>
      <c r="AB19" s="252"/>
      <c r="AC19" s="252"/>
      <c r="AD19" s="252"/>
      <c r="AE19" s="252"/>
      <c r="AF19" s="259"/>
      <c r="AG19" s="252"/>
      <c r="AH19" s="259"/>
      <c r="AI19" s="259"/>
      <c r="AJ19" s="259"/>
      <c r="AK19" s="259"/>
      <c r="AL19" s="281"/>
      <c r="AM19" s="282"/>
      <c r="AN19" s="256"/>
      <c r="AO19" s="257"/>
    </row>
    <row r="20" spans="1:41" ht="14.4" customHeight="1" x14ac:dyDescent="0.25">
      <c r="A20" s="76">
        <v>210</v>
      </c>
      <c r="B20" s="72" t="s">
        <v>478</v>
      </c>
      <c r="C20" s="247">
        <v>21</v>
      </c>
      <c r="D20" s="247">
        <v>0</v>
      </c>
      <c r="E20" s="248">
        <v>0</v>
      </c>
      <c r="F20" s="247">
        <v>0</v>
      </c>
      <c r="G20" s="247">
        <v>0</v>
      </c>
      <c r="H20" s="247">
        <v>0</v>
      </c>
      <c r="I20" s="249">
        <v>138</v>
      </c>
      <c r="J20" s="247">
        <v>669</v>
      </c>
      <c r="K20" s="247">
        <v>0</v>
      </c>
      <c r="L20" s="247">
        <v>0</v>
      </c>
      <c r="M20" s="247">
        <v>970</v>
      </c>
      <c r="N20" s="247">
        <v>50</v>
      </c>
      <c r="O20" s="247">
        <v>0</v>
      </c>
      <c r="P20" s="247">
        <v>14841</v>
      </c>
      <c r="Q20" s="247">
        <v>0</v>
      </c>
      <c r="R20" s="247">
        <v>0</v>
      </c>
      <c r="S20" s="247">
        <v>0</v>
      </c>
      <c r="T20" s="252">
        <v>0</v>
      </c>
      <c r="U20" s="251">
        <v>0</v>
      </c>
      <c r="V20" s="247">
        <v>353</v>
      </c>
      <c r="W20" s="247">
        <v>42</v>
      </c>
      <c r="X20" s="247">
        <v>0</v>
      </c>
      <c r="Y20" s="247">
        <v>0</v>
      </c>
      <c r="Z20" s="250">
        <v>0</v>
      </c>
      <c r="AA20" s="252">
        <v>0</v>
      </c>
      <c r="AB20" s="252">
        <v>0</v>
      </c>
      <c r="AC20" s="252">
        <v>0</v>
      </c>
      <c r="AD20" s="252">
        <v>0</v>
      </c>
      <c r="AE20" s="251">
        <v>0</v>
      </c>
      <c r="AF20" s="247">
        <v>0</v>
      </c>
      <c r="AG20" s="253">
        <v>0</v>
      </c>
      <c r="AH20" s="247">
        <v>0</v>
      </c>
      <c r="AI20" s="247">
        <v>2023</v>
      </c>
      <c r="AJ20" s="247">
        <v>0</v>
      </c>
      <c r="AK20" s="247">
        <v>4475</v>
      </c>
      <c r="AL20" s="254">
        <v>0</v>
      </c>
      <c r="AM20" s="255">
        <f t="shared" ref="AM20:AM29" si="3">SUM(C20:AL20)</f>
        <v>23582</v>
      </c>
      <c r="AN20" s="256"/>
      <c r="AO20" s="257"/>
    </row>
    <row r="21" spans="1:41" ht="14.4" customHeight="1" x14ac:dyDescent="0.25">
      <c r="A21" s="76">
        <v>212</v>
      </c>
      <c r="B21" s="72" t="s">
        <v>141</v>
      </c>
      <c r="C21" s="247">
        <v>0</v>
      </c>
      <c r="D21" s="247">
        <v>0</v>
      </c>
      <c r="E21" s="248">
        <v>0</v>
      </c>
      <c r="F21" s="247">
        <v>0</v>
      </c>
      <c r="G21" s="247">
        <v>0</v>
      </c>
      <c r="H21" s="247">
        <v>0</v>
      </c>
      <c r="I21" s="249">
        <v>0</v>
      </c>
      <c r="J21" s="247">
        <v>0</v>
      </c>
      <c r="K21" s="247">
        <v>0</v>
      </c>
      <c r="L21" s="247">
        <v>0</v>
      </c>
      <c r="M21" s="247">
        <v>0</v>
      </c>
      <c r="N21" s="247">
        <v>0</v>
      </c>
      <c r="O21" s="247">
        <v>0</v>
      </c>
      <c r="P21" s="247">
        <v>2357</v>
      </c>
      <c r="Q21" s="247">
        <v>0</v>
      </c>
      <c r="R21" s="247">
        <v>0</v>
      </c>
      <c r="S21" s="247">
        <v>0</v>
      </c>
      <c r="T21" s="252">
        <v>0</v>
      </c>
      <c r="U21" s="251">
        <v>0</v>
      </c>
      <c r="V21" s="247">
        <v>380</v>
      </c>
      <c r="W21" s="247">
        <v>0</v>
      </c>
      <c r="X21" s="247">
        <v>0</v>
      </c>
      <c r="Y21" s="247">
        <v>0</v>
      </c>
      <c r="Z21" s="250">
        <v>0</v>
      </c>
      <c r="AA21" s="252">
        <v>0</v>
      </c>
      <c r="AB21" s="252">
        <v>0</v>
      </c>
      <c r="AC21" s="252">
        <v>0</v>
      </c>
      <c r="AD21" s="252">
        <v>0</v>
      </c>
      <c r="AE21" s="251">
        <v>0</v>
      </c>
      <c r="AF21" s="247">
        <v>0</v>
      </c>
      <c r="AG21" s="253">
        <v>0</v>
      </c>
      <c r="AH21" s="247">
        <v>0</v>
      </c>
      <c r="AI21" s="247">
        <v>0</v>
      </c>
      <c r="AJ21" s="247">
        <v>0</v>
      </c>
      <c r="AK21" s="247">
        <v>0</v>
      </c>
      <c r="AL21" s="254">
        <v>0</v>
      </c>
      <c r="AM21" s="255">
        <f t="shared" si="3"/>
        <v>2737</v>
      </c>
      <c r="AN21" s="256"/>
      <c r="AO21" s="257"/>
    </row>
    <row r="22" spans="1:41" ht="14.4" customHeight="1" x14ac:dyDescent="0.25">
      <c r="A22" s="76">
        <v>214</v>
      </c>
      <c r="B22" s="72" t="s">
        <v>142</v>
      </c>
      <c r="C22" s="247">
        <v>65</v>
      </c>
      <c r="D22" s="247">
        <v>0</v>
      </c>
      <c r="E22" s="248">
        <v>0</v>
      </c>
      <c r="F22" s="247">
        <v>0</v>
      </c>
      <c r="G22" s="247">
        <v>0</v>
      </c>
      <c r="H22" s="247">
        <v>0</v>
      </c>
      <c r="I22" s="249">
        <v>373</v>
      </c>
      <c r="J22" s="247">
        <v>117</v>
      </c>
      <c r="K22" s="247">
        <v>0</v>
      </c>
      <c r="L22" s="247">
        <v>0</v>
      </c>
      <c r="M22" s="247">
        <v>0</v>
      </c>
      <c r="N22" s="247">
        <v>62</v>
      </c>
      <c r="O22" s="247">
        <v>110</v>
      </c>
      <c r="P22" s="247">
        <v>2104</v>
      </c>
      <c r="Q22" s="247">
        <v>0</v>
      </c>
      <c r="R22" s="247">
        <v>0</v>
      </c>
      <c r="S22" s="247">
        <v>0</v>
      </c>
      <c r="T22" s="252">
        <v>0</v>
      </c>
      <c r="U22" s="251">
        <v>0</v>
      </c>
      <c r="V22" s="247">
        <v>169</v>
      </c>
      <c r="W22" s="247">
        <v>0</v>
      </c>
      <c r="X22" s="247">
        <v>0</v>
      </c>
      <c r="Y22" s="247">
        <v>0</v>
      </c>
      <c r="Z22" s="250">
        <v>0</v>
      </c>
      <c r="AA22" s="252">
        <v>0</v>
      </c>
      <c r="AB22" s="252">
        <v>0</v>
      </c>
      <c r="AC22" s="252">
        <v>0</v>
      </c>
      <c r="AD22" s="252">
        <v>0</v>
      </c>
      <c r="AE22" s="251">
        <v>0</v>
      </c>
      <c r="AF22" s="247">
        <v>0</v>
      </c>
      <c r="AG22" s="253">
        <v>0</v>
      </c>
      <c r="AH22" s="247">
        <v>0</v>
      </c>
      <c r="AI22" s="247">
        <v>850</v>
      </c>
      <c r="AJ22" s="247">
        <v>0</v>
      </c>
      <c r="AK22" s="247">
        <v>5826</v>
      </c>
      <c r="AL22" s="254">
        <v>0</v>
      </c>
      <c r="AM22" s="255">
        <f t="shared" si="3"/>
        <v>9676</v>
      </c>
      <c r="AN22" s="256"/>
      <c r="AO22" s="257"/>
    </row>
    <row r="23" spans="1:41" ht="14.4" customHeight="1" x14ac:dyDescent="0.25">
      <c r="A23" s="76">
        <v>215</v>
      </c>
      <c r="B23" s="72" t="s">
        <v>143</v>
      </c>
      <c r="C23" s="259">
        <v>0</v>
      </c>
      <c r="D23" s="259">
        <v>0</v>
      </c>
      <c r="E23" s="259">
        <v>0</v>
      </c>
      <c r="F23" s="260">
        <v>0</v>
      </c>
      <c r="G23" s="260">
        <v>0</v>
      </c>
      <c r="H23" s="260">
        <v>0</v>
      </c>
      <c r="I23" s="260">
        <v>0</v>
      </c>
      <c r="J23" s="260">
        <v>0</v>
      </c>
      <c r="K23" s="260">
        <v>0</v>
      </c>
      <c r="L23" s="260">
        <v>0</v>
      </c>
      <c r="M23" s="260">
        <v>0</v>
      </c>
      <c r="N23" s="260">
        <v>0</v>
      </c>
      <c r="O23" s="260">
        <v>0</v>
      </c>
      <c r="P23" s="260">
        <v>0</v>
      </c>
      <c r="Q23" s="260">
        <v>0</v>
      </c>
      <c r="R23" s="260">
        <v>0</v>
      </c>
      <c r="S23" s="260">
        <v>0</v>
      </c>
      <c r="T23" s="252">
        <v>0</v>
      </c>
      <c r="U23" s="252">
        <v>0</v>
      </c>
      <c r="V23" s="252">
        <v>0</v>
      </c>
      <c r="W23" s="252">
        <v>0</v>
      </c>
      <c r="X23" s="260">
        <v>0</v>
      </c>
      <c r="Y23" s="260">
        <v>0</v>
      </c>
      <c r="Z23" s="252">
        <v>0</v>
      </c>
      <c r="AA23" s="252">
        <v>0</v>
      </c>
      <c r="AB23" s="252">
        <v>0</v>
      </c>
      <c r="AC23" s="252">
        <v>0</v>
      </c>
      <c r="AD23" s="252">
        <v>0</v>
      </c>
      <c r="AE23" s="252">
        <v>0</v>
      </c>
      <c r="AF23" s="260">
        <v>0</v>
      </c>
      <c r="AG23" s="252">
        <v>0</v>
      </c>
      <c r="AH23" s="260">
        <v>0</v>
      </c>
      <c r="AI23" s="260">
        <v>0</v>
      </c>
      <c r="AJ23" s="260">
        <v>0</v>
      </c>
      <c r="AK23" s="260">
        <v>0</v>
      </c>
      <c r="AL23" s="281">
        <v>0</v>
      </c>
      <c r="AM23" s="283">
        <f t="shared" si="3"/>
        <v>0</v>
      </c>
      <c r="AN23" s="256"/>
      <c r="AO23" s="257"/>
    </row>
    <row r="24" spans="1:41" ht="14.4" customHeight="1" x14ac:dyDescent="0.25">
      <c r="A24" s="76">
        <v>220</v>
      </c>
      <c r="B24" s="72" t="s">
        <v>144</v>
      </c>
      <c r="C24" s="247">
        <v>0</v>
      </c>
      <c r="D24" s="247">
        <v>0</v>
      </c>
      <c r="E24" s="248">
        <v>0</v>
      </c>
      <c r="F24" s="247">
        <v>0</v>
      </c>
      <c r="G24" s="247">
        <v>0</v>
      </c>
      <c r="H24" s="247">
        <v>0</v>
      </c>
      <c r="I24" s="249">
        <v>0</v>
      </c>
      <c r="J24" s="247">
        <v>0</v>
      </c>
      <c r="K24" s="247">
        <v>0</v>
      </c>
      <c r="L24" s="247">
        <v>0</v>
      </c>
      <c r="M24" s="247">
        <v>0</v>
      </c>
      <c r="N24" s="247">
        <v>0</v>
      </c>
      <c r="O24" s="247">
        <v>0</v>
      </c>
      <c r="P24" s="247">
        <v>0</v>
      </c>
      <c r="Q24" s="247">
        <v>0</v>
      </c>
      <c r="R24" s="247">
        <v>0</v>
      </c>
      <c r="S24" s="247">
        <v>0</v>
      </c>
      <c r="T24" s="252">
        <v>0</v>
      </c>
      <c r="U24" s="251">
        <v>0</v>
      </c>
      <c r="V24" s="247">
        <v>0</v>
      </c>
      <c r="W24" s="247">
        <v>0</v>
      </c>
      <c r="X24" s="247">
        <v>0</v>
      </c>
      <c r="Y24" s="247">
        <v>0</v>
      </c>
      <c r="Z24" s="250">
        <v>0</v>
      </c>
      <c r="AA24" s="252">
        <v>0</v>
      </c>
      <c r="AB24" s="252">
        <v>0</v>
      </c>
      <c r="AC24" s="252">
        <v>0</v>
      </c>
      <c r="AD24" s="252">
        <v>0</v>
      </c>
      <c r="AE24" s="251">
        <v>0</v>
      </c>
      <c r="AF24" s="247">
        <v>0</v>
      </c>
      <c r="AG24" s="253">
        <v>0</v>
      </c>
      <c r="AH24" s="247">
        <v>0</v>
      </c>
      <c r="AI24" s="247">
        <v>0</v>
      </c>
      <c r="AJ24" s="247">
        <v>0</v>
      </c>
      <c r="AK24" s="247">
        <v>0</v>
      </c>
      <c r="AL24" s="254">
        <v>0</v>
      </c>
      <c r="AM24" s="255">
        <f t="shared" si="3"/>
        <v>0</v>
      </c>
      <c r="AN24" s="256"/>
      <c r="AO24" s="257"/>
    </row>
    <row r="25" spans="1:41" ht="14.4" customHeight="1" x14ac:dyDescent="0.25">
      <c r="A25" s="76">
        <v>221</v>
      </c>
      <c r="B25" s="72" t="s">
        <v>145</v>
      </c>
      <c r="C25" s="247">
        <v>0</v>
      </c>
      <c r="D25" s="247">
        <v>0</v>
      </c>
      <c r="E25" s="248">
        <v>0</v>
      </c>
      <c r="F25" s="247">
        <v>0</v>
      </c>
      <c r="G25" s="247">
        <v>0</v>
      </c>
      <c r="H25" s="247">
        <v>0</v>
      </c>
      <c r="I25" s="249">
        <v>0</v>
      </c>
      <c r="J25" s="247">
        <v>0</v>
      </c>
      <c r="K25" s="247">
        <v>0</v>
      </c>
      <c r="L25" s="247">
        <v>0</v>
      </c>
      <c r="M25" s="247">
        <v>0</v>
      </c>
      <c r="N25" s="247">
        <v>0</v>
      </c>
      <c r="O25" s="247">
        <v>0</v>
      </c>
      <c r="P25" s="247">
        <v>405</v>
      </c>
      <c r="Q25" s="247">
        <v>0</v>
      </c>
      <c r="R25" s="247">
        <v>0</v>
      </c>
      <c r="S25" s="247">
        <v>0</v>
      </c>
      <c r="T25" s="252">
        <v>0</v>
      </c>
      <c r="U25" s="251">
        <v>0</v>
      </c>
      <c r="V25" s="247">
        <v>0</v>
      </c>
      <c r="W25" s="247">
        <v>0</v>
      </c>
      <c r="X25" s="247">
        <v>0</v>
      </c>
      <c r="Y25" s="247">
        <v>0</v>
      </c>
      <c r="Z25" s="250">
        <v>0</v>
      </c>
      <c r="AA25" s="252">
        <v>0</v>
      </c>
      <c r="AB25" s="252">
        <v>0</v>
      </c>
      <c r="AC25" s="252">
        <v>0</v>
      </c>
      <c r="AD25" s="252">
        <v>0</v>
      </c>
      <c r="AE25" s="251">
        <v>0</v>
      </c>
      <c r="AF25" s="247">
        <v>0</v>
      </c>
      <c r="AG25" s="253">
        <v>0</v>
      </c>
      <c r="AH25" s="247">
        <v>125</v>
      </c>
      <c r="AI25" s="247">
        <v>737</v>
      </c>
      <c r="AJ25" s="247">
        <v>0</v>
      </c>
      <c r="AK25" s="247">
        <v>276</v>
      </c>
      <c r="AL25" s="254">
        <v>0</v>
      </c>
      <c r="AM25" s="255">
        <f t="shared" si="3"/>
        <v>1543</v>
      </c>
      <c r="AN25" s="256"/>
      <c r="AO25" s="257"/>
    </row>
    <row r="26" spans="1:41" ht="14.4" customHeight="1" x14ac:dyDescent="0.25">
      <c r="A26" s="76">
        <v>223</v>
      </c>
      <c r="B26" s="72" t="s">
        <v>146</v>
      </c>
      <c r="C26" s="247">
        <v>0</v>
      </c>
      <c r="D26" s="247">
        <v>0</v>
      </c>
      <c r="E26" s="248">
        <v>0</v>
      </c>
      <c r="F26" s="247">
        <v>0</v>
      </c>
      <c r="G26" s="247">
        <v>0</v>
      </c>
      <c r="H26" s="247">
        <v>0</v>
      </c>
      <c r="I26" s="249">
        <v>0</v>
      </c>
      <c r="J26" s="247">
        <v>0</v>
      </c>
      <c r="K26" s="247">
        <v>0</v>
      </c>
      <c r="L26" s="247">
        <v>0</v>
      </c>
      <c r="M26" s="247">
        <v>0</v>
      </c>
      <c r="N26" s="247">
        <v>0</v>
      </c>
      <c r="O26" s="247">
        <v>0</v>
      </c>
      <c r="P26" s="247">
        <v>0</v>
      </c>
      <c r="Q26" s="247">
        <v>0</v>
      </c>
      <c r="R26" s="247">
        <v>0</v>
      </c>
      <c r="S26" s="247">
        <v>0</v>
      </c>
      <c r="T26" s="252">
        <v>0</v>
      </c>
      <c r="U26" s="251">
        <v>0</v>
      </c>
      <c r="V26" s="247">
        <v>0</v>
      </c>
      <c r="W26" s="247">
        <v>201</v>
      </c>
      <c r="X26" s="247">
        <v>0</v>
      </c>
      <c r="Y26" s="247">
        <v>0</v>
      </c>
      <c r="Z26" s="250">
        <v>0</v>
      </c>
      <c r="AA26" s="252">
        <v>0</v>
      </c>
      <c r="AB26" s="252">
        <v>0</v>
      </c>
      <c r="AC26" s="252">
        <v>0</v>
      </c>
      <c r="AD26" s="252">
        <v>0</v>
      </c>
      <c r="AE26" s="251">
        <v>0</v>
      </c>
      <c r="AF26" s="247">
        <v>0</v>
      </c>
      <c r="AG26" s="253">
        <v>0</v>
      </c>
      <c r="AH26" s="247">
        <v>0</v>
      </c>
      <c r="AI26" s="247">
        <v>0</v>
      </c>
      <c r="AJ26" s="247">
        <v>0</v>
      </c>
      <c r="AK26" s="247">
        <v>0</v>
      </c>
      <c r="AL26" s="254">
        <v>0</v>
      </c>
      <c r="AM26" s="255">
        <f t="shared" si="3"/>
        <v>201</v>
      </c>
      <c r="AN26" s="256"/>
      <c r="AO26" s="257"/>
    </row>
    <row r="27" spans="1:41" ht="14.4" customHeight="1" x14ac:dyDescent="0.25">
      <c r="A27" s="76">
        <v>230</v>
      </c>
      <c r="B27" s="72" t="s">
        <v>147</v>
      </c>
      <c r="C27" s="247">
        <v>0</v>
      </c>
      <c r="D27" s="247">
        <v>0</v>
      </c>
      <c r="E27" s="248">
        <v>0</v>
      </c>
      <c r="F27" s="247">
        <v>0</v>
      </c>
      <c r="G27" s="247">
        <v>0</v>
      </c>
      <c r="H27" s="247">
        <v>0</v>
      </c>
      <c r="I27" s="249">
        <v>0</v>
      </c>
      <c r="J27" s="247">
        <v>0</v>
      </c>
      <c r="K27" s="247">
        <v>0</v>
      </c>
      <c r="L27" s="247">
        <v>0</v>
      </c>
      <c r="M27" s="247">
        <v>0</v>
      </c>
      <c r="N27" s="247">
        <v>0</v>
      </c>
      <c r="O27" s="247">
        <v>0</v>
      </c>
      <c r="P27" s="247">
        <v>0</v>
      </c>
      <c r="Q27" s="247">
        <v>0</v>
      </c>
      <c r="R27" s="247">
        <v>0</v>
      </c>
      <c r="S27" s="247">
        <v>0</v>
      </c>
      <c r="T27" s="252">
        <v>0</v>
      </c>
      <c r="U27" s="251">
        <v>0</v>
      </c>
      <c r="V27" s="247">
        <v>0</v>
      </c>
      <c r="W27" s="247">
        <v>0</v>
      </c>
      <c r="X27" s="247">
        <v>0</v>
      </c>
      <c r="Y27" s="247">
        <v>0</v>
      </c>
      <c r="Z27" s="250">
        <v>0</v>
      </c>
      <c r="AA27" s="252">
        <v>0</v>
      </c>
      <c r="AB27" s="252">
        <v>0</v>
      </c>
      <c r="AC27" s="252">
        <v>0</v>
      </c>
      <c r="AD27" s="252">
        <v>0</v>
      </c>
      <c r="AE27" s="251">
        <v>0</v>
      </c>
      <c r="AF27" s="247">
        <v>0</v>
      </c>
      <c r="AG27" s="253">
        <v>0</v>
      </c>
      <c r="AH27" s="247">
        <v>0</v>
      </c>
      <c r="AI27" s="247">
        <v>0</v>
      </c>
      <c r="AJ27" s="247">
        <v>0</v>
      </c>
      <c r="AK27" s="247">
        <v>0</v>
      </c>
      <c r="AL27" s="254">
        <v>0</v>
      </c>
      <c r="AM27" s="255">
        <f t="shared" si="3"/>
        <v>0</v>
      </c>
      <c r="AN27" s="256"/>
      <c r="AO27" s="257"/>
    </row>
    <row r="28" spans="1:41" ht="14.4" customHeight="1" x14ac:dyDescent="0.25">
      <c r="A28" s="76">
        <v>240</v>
      </c>
      <c r="B28" s="72" t="s">
        <v>148</v>
      </c>
      <c r="C28" s="247">
        <v>0</v>
      </c>
      <c r="D28" s="247">
        <v>0</v>
      </c>
      <c r="E28" s="248">
        <v>0</v>
      </c>
      <c r="F28" s="247">
        <v>0</v>
      </c>
      <c r="G28" s="247">
        <v>0</v>
      </c>
      <c r="H28" s="247">
        <v>0</v>
      </c>
      <c r="I28" s="249">
        <v>0</v>
      </c>
      <c r="J28" s="247">
        <v>0</v>
      </c>
      <c r="K28" s="247">
        <v>0</v>
      </c>
      <c r="L28" s="247">
        <v>0</v>
      </c>
      <c r="M28" s="247">
        <v>2</v>
      </c>
      <c r="N28" s="247">
        <v>0</v>
      </c>
      <c r="O28" s="247">
        <v>0</v>
      </c>
      <c r="P28" s="247">
        <v>585</v>
      </c>
      <c r="Q28" s="247">
        <v>0</v>
      </c>
      <c r="R28" s="247">
        <v>0</v>
      </c>
      <c r="S28" s="247">
        <v>0</v>
      </c>
      <c r="T28" s="252">
        <v>0</v>
      </c>
      <c r="U28" s="251">
        <v>0</v>
      </c>
      <c r="V28" s="247">
        <v>0</v>
      </c>
      <c r="W28" s="247">
        <v>0</v>
      </c>
      <c r="X28" s="247">
        <v>0</v>
      </c>
      <c r="Y28" s="247">
        <v>0</v>
      </c>
      <c r="Z28" s="250">
        <v>0</v>
      </c>
      <c r="AA28" s="252">
        <v>0</v>
      </c>
      <c r="AB28" s="252">
        <v>0</v>
      </c>
      <c r="AC28" s="252">
        <v>0</v>
      </c>
      <c r="AD28" s="252">
        <v>0</v>
      </c>
      <c r="AE28" s="251">
        <v>0</v>
      </c>
      <c r="AF28" s="247">
        <v>0</v>
      </c>
      <c r="AG28" s="253">
        <v>0</v>
      </c>
      <c r="AH28" s="247">
        <v>0</v>
      </c>
      <c r="AI28" s="247">
        <v>0</v>
      </c>
      <c r="AJ28" s="247">
        <v>0</v>
      </c>
      <c r="AK28" s="247">
        <v>5</v>
      </c>
      <c r="AL28" s="254">
        <v>0</v>
      </c>
      <c r="AM28" s="255">
        <f t="shared" si="3"/>
        <v>592</v>
      </c>
      <c r="AN28" s="256"/>
      <c r="AO28" s="257"/>
    </row>
    <row r="29" spans="1:41" ht="14.4" customHeight="1" x14ac:dyDescent="0.25">
      <c r="A29" s="396" t="s">
        <v>149</v>
      </c>
      <c r="B29" s="397"/>
      <c r="C29" s="247">
        <f t="shared" ref="C29:AL29" si="4">SUM(C20:C28)</f>
        <v>86</v>
      </c>
      <c r="D29" s="284">
        <f t="shared" si="4"/>
        <v>0</v>
      </c>
      <c r="E29" s="285">
        <f t="shared" si="4"/>
        <v>0</v>
      </c>
      <c r="F29" s="270">
        <f t="shared" si="4"/>
        <v>0</v>
      </c>
      <c r="G29" s="284">
        <f t="shared" si="4"/>
        <v>0</v>
      </c>
      <c r="H29" s="284">
        <f t="shared" si="4"/>
        <v>0</v>
      </c>
      <c r="I29" s="286">
        <f t="shared" si="4"/>
        <v>511</v>
      </c>
      <c r="J29" s="284">
        <f t="shared" si="4"/>
        <v>786</v>
      </c>
      <c r="K29" s="284">
        <f t="shared" si="4"/>
        <v>0</v>
      </c>
      <c r="L29" s="284">
        <f>SUM(L20:L28)</f>
        <v>0</v>
      </c>
      <c r="M29" s="284">
        <f t="shared" si="4"/>
        <v>972</v>
      </c>
      <c r="N29" s="284">
        <f t="shared" si="4"/>
        <v>112</v>
      </c>
      <c r="O29" s="284">
        <f t="shared" si="4"/>
        <v>110</v>
      </c>
      <c r="P29" s="284">
        <f t="shared" si="4"/>
        <v>20292</v>
      </c>
      <c r="Q29" s="284">
        <f t="shared" si="4"/>
        <v>0</v>
      </c>
      <c r="R29" s="284">
        <f t="shared" si="4"/>
        <v>0</v>
      </c>
      <c r="S29" s="284">
        <f t="shared" si="4"/>
        <v>0</v>
      </c>
      <c r="T29" s="274">
        <f t="shared" si="4"/>
        <v>0</v>
      </c>
      <c r="U29" s="275">
        <f t="shared" si="4"/>
        <v>0</v>
      </c>
      <c r="V29" s="284">
        <f t="shared" si="4"/>
        <v>902</v>
      </c>
      <c r="W29" s="284">
        <f t="shared" si="4"/>
        <v>243</v>
      </c>
      <c r="X29" s="284">
        <f t="shared" si="4"/>
        <v>0</v>
      </c>
      <c r="Y29" s="284">
        <f t="shared" si="4"/>
        <v>0</v>
      </c>
      <c r="Z29" s="273">
        <f t="shared" si="4"/>
        <v>0</v>
      </c>
      <c r="AA29" s="274">
        <f t="shared" si="4"/>
        <v>0</v>
      </c>
      <c r="AB29" s="274">
        <f t="shared" si="4"/>
        <v>0</v>
      </c>
      <c r="AC29" s="274">
        <f t="shared" si="4"/>
        <v>0</v>
      </c>
      <c r="AD29" s="274">
        <f t="shared" si="4"/>
        <v>0</v>
      </c>
      <c r="AE29" s="275">
        <f t="shared" si="4"/>
        <v>0</v>
      </c>
      <c r="AF29" s="284">
        <f t="shared" si="4"/>
        <v>0</v>
      </c>
      <c r="AG29" s="276">
        <f t="shared" si="4"/>
        <v>0</v>
      </c>
      <c r="AH29" s="284">
        <f t="shared" si="4"/>
        <v>125</v>
      </c>
      <c r="AI29" s="284">
        <f t="shared" si="4"/>
        <v>3610</v>
      </c>
      <c r="AJ29" s="284">
        <f t="shared" si="4"/>
        <v>0</v>
      </c>
      <c r="AK29" s="284">
        <f t="shared" si="4"/>
        <v>10582</v>
      </c>
      <c r="AL29" s="277">
        <f t="shared" si="4"/>
        <v>0</v>
      </c>
      <c r="AM29" s="287">
        <f t="shared" si="3"/>
        <v>38331</v>
      </c>
      <c r="AN29" s="278"/>
      <c r="AO29" s="257"/>
    </row>
    <row r="30" spans="1:41" ht="8.3000000000000007" customHeight="1" x14ac:dyDescent="0.25">
      <c r="A30" s="74"/>
      <c r="B30" s="75"/>
      <c r="C30" s="259"/>
      <c r="D30" s="260"/>
      <c r="E30" s="260"/>
      <c r="F30" s="260"/>
      <c r="G30" s="260"/>
      <c r="H30" s="260"/>
      <c r="I30" s="260"/>
      <c r="J30" s="260"/>
      <c r="K30" s="260"/>
      <c r="L30" s="260"/>
      <c r="M30" s="260"/>
      <c r="N30" s="260"/>
      <c r="O30" s="260"/>
      <c r="P30" s="260"/>
      <c r="Q30" s="260"/>
      <c r="R30" s="260"/>
      <c r="S30" s="260"/>
      <c r="T30" s="259"/>
      <c r="U30" s="259"/>
      <c r="V30" s="260"/>
      <c r="W30" s="260"/>
      <c r="X30" s="260"/>
      <c r="Y30" s="260"/>
      <c r="Z30" s="259"/>
      <c r="AA30" s="259"/>
      <c r="AB30" s="259"/>
      <c r="AC30" s="259"/>
      <c r="AD30" s="259"/>
      <c r="AE30" s="259"/>
      <c r="AF30" s="260"/>
      <c r="AG30" s="259"/>
      <c r="AH30" s="260"/>
      <c r="AI30" s="260"/>
      <c r="AJ30" s="260"/>
      <c r="AK30" s="260"/>
      <c r="AL30" s="279"/>
      <c r="AM30" s="280"/>
      <c r="AN30" s="256"/>
      <c r="AO30" s="257"/>
    </row>
    <row r="31" spans="1:41" x14ac:dyDescent="0.25">
      <c r="A31" s="69" t="s">
        <v>150</v>
      </c>
      <c r="B31" s="70" t="s">
        <v>151</v>
      </c>
      <c r="C31" s="252"/>
      <c r="D31" s="259"/>
      <c r="E31" s="259"/>
      <c r="F31" s="259"/>
      <c r="G31" s="259"/>
      <c r="H31" s="259"/>
      <c r="I31" s="259"/>
      <c r="J31" s="259"/>
      <c r="K31" s="259"/>
      <c r="L31" s="259"/>
      <c r="M31" s="259"/>
      <c r="N31" s="259"/>
      <c r="O31" s="259"/>
      <c r="P31" s="259"/>
      <c r="Q31" s="259"/>
      <c r="R31" s="259"/>
      <c r="S31" s="259"/>
      <c r="T31" s="252"/>
      <c r="U31" s="252"/>
      <c r="V31" s="259"/>
      <c r="W31" s="259"/>
      <c r="X31" s="259"/>
      <c r="Y31" s="259"/>
      <c r="Z31" s="252"/>
      <c r="AA31" s="252"/>
      <c r="AB31" s="252"/>
      <c r="AC31" s="252"/>
      <c r="AD31" s="252"/>
      <c r="AE31" s="252"/>
      <c r="AF31" s="259"/>
      <c r="AG31" s="252"/>
      <c r="AH31" s="259"/>
      <c r="AI31" s="259"/>
      <c r="AJ31" s="259"/>
      <c r="AK31" s="259"/>
      <c r="AL31" s="281"/>
      <c r="AM31" s="282"/>
      <c r="AN31" s="256"/>
      <c r="AO31" s="257"/>
    </row>
    <row r="32" spans="1:41" ht="14.4" customHeight="1" x14ac:dyDescent="0.25">
      <c r="A32" s="76">
        <v>310</v>
      </c>
      <c r="B32" s="72" t="s">
        <v>479</v>
      </c>
      <c r="C32" s="247">
        <v>0</v>
      </c>
      <c r="D32" s="247">
        <v>0</v>
      </c>
      <c r="E32" s="248">
        <v>0</v>
      </c>
      <c r="F32" s="247">
        <v>0</v>
      </c>
      <c r="G32" s="247">
        <v>0</v>
      </c>
      <c r="H32" s="247">
        <v>0</v>
      </c>
      <c r="I32" s="249">
        <v>0</v>
      </c>
      <c r="J32" s="247">
        <v>19</v>
      </c>
      <c r="K32" s="247">
        <v>0</v>
      </c>
      <c r="L32" s="247">
        <v>0</v>
      </c>
      <c r="M32" s="247">
        <v>0</v>
      </c>
      <c r="N32" s="247">
        <v>2</v>
      </c>
      <c r="O32" s="247">
        <v>0</v>
      </c>
      <c r="P32" s="247">
        <v>743</v>
      </c>
      <c r="Q32" s="247">
        <v>0</v>
      </c>
      <c r="R32" s="247">
        <v>0</v>
      </c>
      <c r="S32" s="247">
        <v>10</v>
      </c>
      <c r="T32" s="250">
        <v>0</v>
      </c>
      <c r="U32" s="251">
        <v>0</v>
      </c>
      <c r="V32" s="247">
        <v>0</v>
      </c>
      <c r="W32" s="247">
        <v>0</v>
      </c>
      <c r="X32" s="247">
        <v>0</v>
      </c>
      <c r="Y32" s="247">
        <v>0</v>
      </c>
      <c r="Z32" s="250">
        <v>0</v>
      </c>
      <c r="AA32" s="252">
        <v>0</v>
      </c>
      <c r="AB32" s="252">
        <v>0</v>
      </c>
      <c r="AC32" s="252">
        <v>0</v>
      </c>
      <c r="AD32" s="252">
        <v>0</v>
      </c>
      <c r="AE32" s="251">
        <v>0</v>
      </c>
      <c r="AF32" s="247">
        <v>0</v>
      </c>
      <c r="AG32" s="253">
        <v>0</v>
      </c>
      <c r="AH32" s="247">
        <v>0</v>
      </c>
      <c r="AI32" s="247">
        <v>3</v>
      </c>
      <c r="AJ32" s="247">
        <v>0</v>
      </c>
      <c r="AK32" s="247">
        <v>809</v>
      </c>
      <c r="AL32" s="254">
        <v>0</v>
      </c>
      <c r="AM32" s="255">
        <f t="shared" ref="AM32:AM37" si="5">SUM(C32:AL32)</f>
        <v>1586</v>
      </c>
      <c r="AN32" s="256"/>
      <c r="AO32" s="257"/>
    </row>
    <row r="33" spans="1:41" ht="14.4" customHeight="1" x14ac:dyDescent="0.25">
      <c r="A33" s="76">
        <v>311</v>
      </c>
      <c r="B33" s="72" t="s">
        <v>400</v>
      </c>
      <c r="C33" s="259">
        <v>0</v>
      </c>
      <c r="D33" s="252">
        <v>0</v>
      </c>
      <c r="E33" s="252">
        <v>0</v>
      </c>
      <c r="F33" s="252">
        <v>0</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252">
        <v>0</v>
      </c>
      <c r="W33" s="252">
        <v>0</v>
      </c>
      <c r="X33" s="252">
        <v>0</v>
      </c>
      <c r="Y33" s="252">
        <v>0</v>
      </c>
      <c r="Z33" s="252">
        <v>0</v>
      </c>
      <c r="AA33" s="252">
        <v>0</v>
      </c>
      <c r="AB33" s="252">
        <v>0</v>
      </c>
      <c r="AC33" s="252">
        <v>0</v>
      </c>
      <c r="AD33" s="252">
        <v>0</v>
      </c>
      <c r="AE33" s="252">
        <v>0</v>
      </c>
      <c r="AF33" s="252">
        <v>0</v>
      </c>
      <c r="AG33" s="252">
        <v>0</v>
      </c>
      <c r="AH33" s="252">
        <v>0</v>
      </c>
      <c r="AI33" s="252">
        <v>0</v>
      </c>
      <c r="AJ33" s="252">
        <v>0</v>
      </c>
      <c r="AK33" s="252">
        <v>0</v>
      </c>
      <c r="AL33" s="288">
        <v>0</v>
      </c>
      <c r="AM33" s="283">
        <f t="shared" si="5"/>
        <v>0</v>
      </c>
      <c r="AN33" s="256"/>
      <c r="AO33" s="257"/>
    </row>
    <row r="34" spans="1:41" ht="14.4" customHeight="1" x14ac:dyDescent="0.25">
      <c r="A34" s="76">
        <v>330</v>
      </c>
      <c r="B34" s="72" t="s">
        <v>152</v>
      </c>
      <c r="C34" s="247">
        <v>0</v>
      </c>
      <c r="D34" s="247">
        <v>0</v>
      </c>
      <c r="E34" s="248">
        <v>0</v>
      </c>
      <c r="F34" s="247">
        <v>0</v>
      </c>
      <c r="G34" s="247">
        <v>0</v>
      </c>
      <c r="H34" s="247">
        <v>0</v>
      </c>
      <c r="I34" s="249">
        <v>0</v>
      </c>
      <c r="J34" s="247">
        <v>0</v>
      </c>
      <c r="K34" s="247">
        <v>0</v>
      </c>
      <c r="L34" s="247">
        <v>0</v>
      </c>
      <c r="M34" s="247">
        <v>0</v>
      </c>
      <c r="N34" s="247">
        <v>0</v>
      </c>
      <c r="O34" s="247">
        <v>0</v>
      </c>
      <c r="P34" s="247">
        <v>0</v>
      </c>
      <c r="Q34" s="247">
        <v>0</v>
      </c>
      <c r="R34" s="247">
        <v>0</v>
      </c>
      <c r="S34" s="247">
        <v>0</v>
      </c>
      <c r="T34" s="250">
        <v>0</v>
      </c>
      <c r="U34" s="251">
        <v>0</v>
      </c>
      <c r="V34" s="247">
        <v>0</v>
      </c>
      <c r="W34" s="247">
        <v>0</v>
      </c>
      <c r="X34" s="247">
        <v>0</v>
      </c>
      <c r="Y34" s="247">
        <v>0</v>
      </c>
      <c r="Z34" s="250">
        <v>0</v>
      </c>
      <c r="AA34" s="252">
        <v>0</v>
      </c>
      <c r="AB34" s="252">
        <v>0</v>
      </c>
      <c r="AC34" s="252">
        <v>0</v>
      </c>
      <c r="AD34" s="252">
        <v>0</v>
      </c>
      <c r="AE34" s="251">
        <v>0</v>
      </c>
      <c r="AF34" s="247">
        <v>0</v>
      </c>
      <c r="AG34" s="253">
        <v>0</v>
      </c>
      <c r="AH34" s="247">
        <v>0</v>
      </c>
      <c r="AI34" s="247">
        <v>764</v>
      </c>
      <c r="AJ34" s="247">
        <v>0</v>
      </c>
      <c r="AK34" s="247">
        <v>0</v>
      </c>
      <c r="AL34" s="254">
        <v>0</v>
      </c>
      <c r="AM34" s="255">
        <f t="shared" si="5"/>
        <v>764</v>
      </c>
      <c r="AN34" s="256"/>
      <c r="AO34" s="257"/>
    </row>
    <row r="35" spans="1:41" ht="14.4" customHeight="1" x14ac:dyDescent="0.25">
      <c r="A35" s="76">
        <v>340</v>
      </c>
      <c r="B35" s="72" t="s">
        <v>153</v>
      </c>
      <c r="C35" s="247">
        <v>0</v>
      </c>
      <c r="D35" s="247">
        <v>0</v>
      </c>
      <c r="E35" s="248">
        <v>0</v>
      </c>
      <c r="F35" s="247">
        <v>0</v>
      </c>
      <c r="G35" s="247">
        <v>0</v>
      </c>
      <c r="H35" s="247">
        <v>0</v>
      </c>
      <c r="I35" s="249">
        <v>0</v>
      </c>
      <c r="J35" s="247">
        <v>0</v>
      </c>
      <c r="K35" s="247">
        <v>0</v>
      </c>
      <c r="L35" s="247">
        <v>0</v>
      </c>
      <c r="M35" s="247">
        <v>0</v>
      </c>
      <c r="N35" s="247">
        <v>0</v>
      </c>
      <c r="O35" s="247">
        <v>0</v>
      </c>
      <c r="P35" s="247">
        <v>0</v>
      </c>
      <c r="Q35" s="247">
        <v>0</v>
      </c>
      <c r="R35" s="247">
        <v>0</v>
      </c>
      <c r="S35" s="247">
        <v>0</v>
      </c>
      <c r="T35" s="250">
        <v>0</v>
      </c>
      <c r="U35" s="251">
        <v>0</v>
      </c>
      <c r="V35" s="247">
        <v>0</v>
      </c>
      <c r="W35" s="247">
        <v>0</v>
      </c>
      <c r="X35" s="247">
        <v>0</v>
      </c>
      <c r="Y35" s="247">
        <v>0</v>
      </c>
      <c r="Z35" s="250">
        <v>0</v>
      </c>
      <c r="AA35" s="252">
        <v>0</v>
      </c>
      <c r="AB35" s="252">
        <v>0</v>
      </c>
      <c r="AC35" s="252">
        <v>0</v>
      </c>
      <c r="AD35" s="252">
        <v>0</v>
      </c>
      <c r="AE35" s="251">
        <v>0</v>
      </c>
      <c r="AF35" s="247">
        <v>0</v>
      </c>
      <c r="AG35" s="253">
        <v>0</v>
      </c>
      <c r="AH35" s="247">
        <v>0</v>
      </c>
      <c r="AI35" s="247">
        <v>0</v>
      </c>
      <c r="AJ35" s="247">
        <v>0</v>
      </c>
      <c r="AK35" s="247">
        <v>0</v>
      </c>
      <c r="AL35" s="254">
        <v>0</v>
      </c>
      <c r="AM35" s="255">
        <f t="shared" si="5"/>
        <v>0</v>
      </c>
      <c r="AN35" s="256"/>
      <c r="AO35" s="257"/>
    </row>
    <row r="36" spans="1:41" ht="14.4" customHeight="1" x14ac:dyDescent="0.25">
      <c r="A36" s="76">
        <v>341</v>
      </c>
      <c r="B36" s="72" t="s">
        <v>154</v>
      </c>
      <c r="C36" s="247">
        <v>0</v>
      </c>
      <c r="D36" s="247">
        <v>0</v>
      </c>
      <c r="E36" s="248">
        <v>0</v>
      </c>
      <c r="F36" s="247">
        <v>0</v>
      </c>
      <c r="G36" s="247">
        <v>0</v>
      </c>
      <c r="H36" s="247">
        <v>0</v>
      </c>
      <c r="I36" s="249">
        <v>0</v>
      </c>
      <c r="J36" s="247">
        <v>0</v>
      </c>
      <c r="K36" s="247">
        <v>0</v>
      </c>
      <c r="L36" s="247">
        <v>0</v>
      </c>
      <c r="M36" s="247">
        <v>0</v>
      </c>
      <c r="N36" s="247">
        <v>0</v>
      </c>
      <c r="O36" s="247">
        <v>0</v>
      </c>
      <c r="P36" s="247">
        <v>0</v>
      </c>
      <c r="Q36" s="247">
        <v>0</v>
      </c>
      <c r="R36" s="247">
        <v>0</v>
      </c>
      <c r="S36" s="247">
        <v>0</v>
      </c>
      <c r="T36" s="250">
        <v>0</v>
      </c>
      <c r="U36" s="251">
        <v>0</v>
      </c>
      <c r="V36" s="247">
        <v>0</v>
      </c>
      <c r="W36" s="247">
        <v>0</v>
      </c>
      <c r="X36" s="247">
        <v>0</v>
      </c>
      <c r="Y36" s="247">
        <v>0</v>
      </c>
      <c r="Z36" s="250">
        <v>0</v>
      </c>
      <c r="AA36" s="252">
        <v>0</v>
      </c>
      <c r="AB36" s="252">
        <v>0</v>
      </c>
      <c r="AC36" s="252">
        <v>0</v>
      </c>
      <c r="AD36" s="252">
        <v>0</v>
      </c>
      <c r="AE36" s="251">
        <v>0</v>
      </c>
      <c r="AF36" s="247">
        <v>0</v>
      </c>
      <c r="AG36" s="253">
        <v>0</v>
      </c>
      <c r="AH36" s="247">
        <v>0</v>
      </c>
      <c r="AI36" s="247">
        <v>0</v>
      </c>
      <c r="AJ36" s="247">
        <v>0</v>
      </c>
      <c r="AK36" s="247">
        <v>0</v>
      </c>
      <c r="AL36" s="254">
        <v>0</v>
      </c>
      <c r="AM36" s="255">
        <f t="shared" si="5"/>
        <v>0</v>
      </c>
      <c r="AN36" s="256"/>
      <c r="AO36" s="257"/>
    </row>
    <row r="37" spans="1:41" ht="14.4" customHeight="1" x14ac:dyDescent="0.25">
      <c r="A37" s="396" t="s">
        <v>155</v>
      </c>
      <c r="B37" s="397"/>
      <c r="C37" s="247">
        <f t="shared" ref="C37:AL37" si="6">SUM(C32:C36)</f>
        <v>0</v>
      </c>
      <c r="D37" s="284">
        <f t="shared" si="6"/>
        <v>0</v>
      </c>
      <c r="E37" s="285">
        <f t="shared" si="6"/>
        <v>0</v>
      </c>
      <c r="F37" s="270">
        <f t="shared" si="6"/>
        <v>0</v>
      </c>
      <c r="G37" s="284">
        <f t="shared" si="6"/>
        <v>0</v>
      </c>
      <c r="H37" s="284">
        <f t="shared" si="6"/>
        <v>0</v>
      </c>
      <c r="I37" s="286">
        <f t="shared" si="6"/>
        <v>0</v>
      </c>
      <c r="J37" s="284">
        <f t="shared" si="6"/>
        <v>19</v>
      </c>
      <c r="K37" s="284">
        <f t="shared" si="6"/>
        <v>0</v>
      </c>
      <c r="L37" s="284">
        <f>SUM(L32:L36)</f>
        <v>0</v>
      </c>
      <c r="M37" s="284">
        <f t="shared" si="6"/>
        <v>0</v>
      </c>
      <c r="N37" s="284">
        <f t="shared" si="6"/>
        <v>2</v>
      </c>
      <c r="O37" s="284">
        <f t="shared" si="6"/>
        <v>0</v>
      </c>
      <c r="P37" s="284">
        <f t="shared" si="6"/>
        <v>743</v>
      </c>
      <c r="Q37" s="284">
        <f t="shared" si="6"/>
        <v>0</v>
      </c>
      <c r="R37" s="284">
        <f t="shared" si="6"/>
        <v>0</v>
      </c>
      <c r="S37" s="284">
        <f t="shared" si="6"/>
        <v>10</v>
      </c>
      <c r="T37" s="273">
        <f t="shared" si="6"/>
        <v>0</v>
      </c>
      <c r="U37" s="275">
        <f t="shared" si="6"/>
        <v>0</v>
      </c>
      <c r="V37" s="284">
        <f t="shared" si="6"/>
        <v>0</v>
      </c>
      <c r="W37" s="284">
        <f t="shared" si="6"/>
        <v>0</v>
      </c>
      <c r="X37" s="284">
        <f t="shared" si="6"/>
        <v>0</v>
      </c>
      <c r="Y37" s="284">
        <f t="shared" si="6"/>
        <v>0</v>
      </c>
      <c r="Z37" s="273">
        <f t="shared" si="6"/>
        <v>0</v>
      </c>
      <c r="AA37" s="274">
        <f t="shared" si="6"/>
        <v>0</v>
      </c>
      <c r="AB37" s="274">
        <f t="shared" si="6"/>
        <v>0</v>
      </c>
      <c r="AC37" s="274">
        <f t="shared" si="6"/>
        <v>0</v>
      </c>
      <c r="AD37" s="274">
        <f t="shared" si="6"/>
        <v>0</v>
      </c>
      <c r="AE37" s="275">
        <f t="shared" si="6"/>
        <v>0</v>
      </c>
      <c r="AF37" s="284">
        <f t="shared" si="6"/>
        <v>0</v>
      </c>
      <c r="AG37" s="276">
        <f t="shared" si="6"/>
        <v>0</v>
      </c>
      <c r="AH37" s="284">
        <f t="shared" si="6"/>
        <v>0</v>
      </c>
      <c r="AI37" s="284">
        <f t="shared" si="6"/>
        <v>767</v>
      </c>
      <c r="AJ37" s="284">
        <f t="shared" si="6"/>
        <v>0</v>
      </c>
      <c r="AK37" s="284">
        <f t="shared" si="6"/>
        <v>809</v>
      </c>
      <c r="AL37" s="277">
        <f t="shared" si="6"/>
        <v>0</v>
      </c>
      <c r="AM37" s="287">
        <f t="shared" si="5"/>
        <v>2350</v>
      </c>
      <c r="AN37" s="278"/>
      <c r="AO37" s="257"/>
    </row>
    <row r="38" spans="1:41" ht="8.3000000000000007" customHeight="1" x14ac:dyDescent="0.25">
      <c r="A38" s="74"/>
      <c r="B38" s="75"/>
      <c r="C38" s="259"/>
      <c r="D38" s="260"/>
      <c r="E38" s="260"/>
      <c r="F38" s="260"/>
      <c r="G38" s="260"/>
      <c r="H38" s="260"/>
      <c r="I38" s="260"/>
      <c r="J38" s="260"/>
      <c r="K38" s="260"/>
      <c r="L38" s="260"/>
      <c r="M38" s="260"/>
      <c r="N38" s="260"/>
      <c r="O38" s="260"/>
      <c r="P38" s="260"/>
      <c r="Q38" s="260"/>
      <c r="R38" s="260"/>
      <c r="S38" s="260"/>
      <c r="T38" s="259"/>
      <c r="U38" s="259"/>
      <c r="V38" s="260"/>
      <c r="W38" s="260"/>
      <c r="X38" s="260"/>
      <c r="Y38" s="260"/>
      <c r="Z38" s="259"/>
      <c r="AA38" s="259"/>
      <c r="AB38" s="259"/>
      <c r="AC38" s="259"/>
      <c r="AD38" s="259"/>
      <c r="AE38" s="259"/>
      <c r="AF38" s="260"/>
      <c r="AG38" s="259"/>
      <c r="AH38" s="260"/>
      <c r="AI38" s="260"/>
      <c r="AJ38" s="260"/>
      <c r="AK38" s="260"/>
      <c r="AL38" s="279"/>
      <c r="AM38" s="280"/>
      <c r="AN38" s="256"/>
      <c r="AO38" s="257"/>
    </row>
    <row r="39" spans="1:41" x14ac:dyDescent="0.25">
      <c r="A39" s="69" t="s">
        <v>156</v>
      </c>
      <c r="B39" s="70" t="s">
        <v>157</v>
      </c>
      <c r="C39" s="252"/>
      <c r="D39" s="259"/>
      <c r="E39" s="259"/>
      <c r="F39" s="259"/>
      <c r="G39" s="259"/>
      <c r="H39" s="259"/>
      <c r="I39" s="259"/>
      <c r="J39" s="259"/>
      <c r="K39" s="259"/>
      <c r="L39" s="259"/>
      <c r="M39" s="259"/>
      <c r="N39" s="259"/>
      <c r="O39" s="259"/>
      <c r="P39" s="259"/>
      <c r="Q39" s="259"/>
      <c r="R39" s="259"/>
      <c r="S39" s="252"/>
      <c r="T39" s="252"/>
      <c r="U39" s="252"/>
      <c r="V39" s="259"/>
      <c r="W39" s="259"/>
      <c r="X39" s="259"/>
      <c r="Y39" s="259"/>
      <c r="Z39" s="252"/>
      <c r="AA39" s="252"/>
      <c r="AB39" s="252"/>
      <c r="AC39" s="252"/>
      <c r="AD39" s="252"/>
      <c r="AE39" s="252"/>
      <c r="AF39" s="259"/>
      <c r="AG39" s="252"/>
      <c r="AH39" s="259"/>
      <c r="AI39" s="259"/>
      <c r="AJ39" s="259"/>
      <c r="AK39" s="259"/>
      <c r="AL39" s="281"/>
      <c r="AM39" s="282"/>
      <c r="AN39" s="256"/>
      <c r="AO39" s="257"/>
    </row>
    <row r="40" spans="1:41" ht="14.4" customHeight="1" x14ac:dyDescent="0.25">
      <c r="A40" s="76">
        <v>420</v>
      </c>
      <c r="B40" s="72" t="s">
        <v>480</v>
      </c>
      <c r="C40" s="247">
        <v>0</v>
      </c>
      <c r="D40" s="247">
        <v>0</v>
      </c>
      <c r="E40" s="248">
        <v>0</v>
      </c>
      <c r="F40" s="247">
        <v>0</v>
      </c>
      <c r="G40" s="247">
        <v>0</v>
      </c>
      <c r="H40" s="247">
        <v>0</v>
      </c>
      <c r="I40" s="249">
        <v>0</v>
      </c>
      <c r="J40" s="247">
        <v>0</v>
      </c>
      <c r="K40" s="247">
        <v>0</v>
      </c>
      <c r="L40" s="247">
        <v>0</v>
      </c>
      <c r="M40" s="247">
        <v>0</v>
      </c>
      <c r="N40" s="247">
        <v>0</v>
      </c>
      <c r="O40" s="247">
        <v>0</v>
      </c>
      <c r="P40" s="247">
        <v>1605</v>
      </c>
      <c r="Q40" s="247">
        <v>0</v>
      </c>
      <c r="R40" s="247">
        <v>0</v>
      </c>
      <c r="S40" s="250">
        <v>0</v>
      </c>
      <c r="T40" s="252">
        <v>0</v>
      </c>
      <c r="U40" s="247">
        <v>0</v>
      </c>
      <c r="V40" s="247">
        <v>0</v>
      </c>
      <c r="W40" s="247">
        <v>0</v>
      </c>
      <c r="X40" s="247">
        <v>0</v>
      </c>
      <c r="Y40" s="247">
        <v>0</v>
      </c>
      <c r="Z40" s="250">
        <v>0</v>
      </c>
      <c r="AA40" s="252">
        <v>0</v>
      </c>
      <c r="AB40" s="252">
        <v>0</v>
      </c>
      <c r="AC40" s="252">
        <v>0</v>
      </c>
      <c r="AD40" s="252">
        <v>0</v>
      </c>
      <c r="AE40" s="251">
        <v>0</v>
      </c>
      <c r="AF40" s="247">
        <v>0</v>
      </c>
      <c r="AG40" s="253">
        <v>0</v>
      </c>
      <c r="AH40" s="247">
        <v>465</v>
      </c>
      <c r="AI40" s="247">
        <v>0</v>
      </c>
      <c r="AJ40" s="247">
        <v>0</v>
      </c>
      <c r="AK40" s="247">
        <v>0</v>
      </c>
      <c r="AL40" s="254">
        <v>0</v>
      </c>
      <c r="AM40" s="255">
        <f t="shared" ref="AM40:AM48" si="7">SUM(C40:AL40)</f>
        <v>2070</v>
      </c>
      <c r="AN40" s="256"/>
      <c r="AO40" s="257"/>
    </row>
    <row r="41" spans="1:41" ht="14.4" customHeight="1" x14ac:dyDescent="0.25">
      <c r="A41" s="76">
        <v>421</v>
      </c>
      <c r="B41" s="72" t="s">
        <v>481</v>
      </c>
      <c r="C41" s="247">
        <v>0</v>
      </c>
      <c r="D41" s="247">
        <v>0</v>
      </c>
      <c r="E41" s="248">
        <v>0</v>
      </c>
      <c r="F41" s="247">
        <v>0</v>
      </c>
      <c r="G41" s="247">
        <v>0</v>
      </c>
      <c r="H41" s="247">
        <v>0</v>
      </c>
      <c r="I41" s="249">
        <v>0</v>
      </c>
      <c r="J41" s="247">
        <v>0</v>
      </c>
      <c r="K41" s="247">
        <v>0</v>
      </c>
      <c r="L41" s="247">
        <v>0</v>
      </c>
      <c r="M41" s="247">
        <v>506</v>
      </c>
      <c r="N41" s="247">
        <v>0</v>
      </c>
      <c r="O41" s="247">
        <v>0</v>
      </c>
      <c r="P41" s="247">
        <v>6</v>
      </c>
      <c r="Q41" s="247">
        <v>0</v>
      </c>
      <c r="R41" s="247">
        <v>0</v>
      </c>
      <c r="S41" s="250">
        <v>0</v>
      </c>
      <c r="T41" s="252">
        <v>0</v>
      </c>
      <c r="U41" s="251">
        <v>0</v>
      </c>
      <c r="V41" s="247">
        <v>0</v>
      </c>
      <c r="W41" s="247">
        <v>0</v>
      </c>
      <c r="X41" s="247">
        <v>0</v>
      </c>
      <c r="Y41" s="247">
        <v>0</v>
      </c>
      <c r="Z41" s="250">
        <v>0</v>
      </c>
      <c r="AA41" s="252">
        <v>0</v>
      </c>
      <c r="AB41" s="252">
        <v>0</v>
      </c>
      <c r="AC41" s="252">
        <v>0</v>
      </c>
      <c r="AD41" s="252">
        <v>0</v>
      </c>
      <c r="AE41" s="251">
        <v>0</v>
      </c>
      <c r="AF41" s="247">
        <v>0</v>
      </c>
      <c r="AG41" s="253">
        <v>0</v>
      </c>
      <c r="AH41" s="247">
        <v>0</v>
      </c>
      <c r="AI41" s="247">
        <v>59</v>
      </c>
      <c r="AJ41" s="247">
        <v>0</v>
      </c>
      <c r="AK41" s="247">
        <v>5462</v>
      </c>
      <c r="AL41" s="254">
        <v>0</v>
      </c>
      <c r="AM41" s="255">
        <f t="shared" si="7"/>
        <v>6033</v>
      </c>
      <c r="AN41" s="256"/>
      <c r="AO41" s="257"/>
    </row>
    <row r="42" spans="1:41" ht="14.4" customHeight="1" x14ac:dyDescent="0.25">
      <c r="A42" s="76">
        <v>430</v>
      </c>
      <c r="B42" s="72" t="s">
        <v>482</v>
      </c>
      <c r="C42" s="247">
        <v>0</v>
      </c>
      <c r="D42" s="247">
        <v>0</v>
      </c>
      <c r="E42" s="248">
        <v>0</v>
      </c>
      <c r="F42" s="247">
        <v>0</v>
      </c>
      <c r="G42" s="247">
        <v>0</v>
      </c>
      <c r="H42" s="247">
        <v>0</v>
      </c>
      <c r="I42" s="249">
        <v>0</v>
      </c>
      <c r="J42" s="247">
        <v>0</v>
      </c>
      <c r="K42" s="247">
        <v>0</v>
      </c>
      <c r="L42" s="247">
        <v>0</v>
      </c>
      <c r="M42" s="247">
        <v>0</v>
      </c>
      <c r="N42" s="247">
        <v>0</v>
      </c>
      <c r="O42" s="247">
        <v>0</v>
      </c>
      <c r="P42" s="247">
        <v>0</v>
      </c>
      <c r="Q42" s="247">
        <v>0</v>
      </c>
      <c r="R42" s="247">
        <v>0</v>
      </c>
      <c r="S42" s="250">
        <v>0</v>
      </c>
      <c r="T42" s="252">
        <v>0</v>
      </c>
      <c r="U42" s="247">
        <v>0</v>
      </c>
      <c r="V42" s="247">
        <v>0</v>
      </c>
      <c r="W42" s="247">
        <v>0</v>
      </c>
      <c r="X42" s="247">
        <v>0</v>
      </c>
      <c r="Y42" s="247">
        <v>0</v>
      </c>
      <c r="Z42" s="250">
        <v>0</v>
      </c>
      <c r="AA42" s="252">
        <v>0</v>
      </c>
      <c r="AB42" s="252">
        <v>0</v>
      </c>
      <c r="AC42" s="252">
        <v>0</v>
      </c>
      <c r="AD42" s="252">
        <v>0</v>
      </c>
      <c r="AE42" s="251">
        <v>0</v>
      </c>
      <c r="AF42" s="247">
        <v>0</v>
      </c>
      <c r="AG42" s="253">
        <v>0</v>
      </c>
      <c r="AH42" s="247">
        <v>0</v>
      </c>
      <c r="AI42" s="247">
        <v>0</v>
      </c>
      <c r="AJ42" s="247">
        <v>0</v>
      </c>
      <c r="AK42" s="247">
        <v>0</v>
      </c>
      <c r="AL42" s="254">
        <v>0</v>
      </c>
      <c r="AM42" s="255">
        <f t="shared" si="7"/>
        <v>0</v>
      </c>
      <c r="AN42" s="256"/>
      <c r="AO42" s="257"/>
    </row>
    <row r="43" spans="1:41" ht="14.4" customHeight="1" x14ac:dyDescent="0.25">
      <c r="A43" s="76">
        <v>431</v>
      </c>
      <c r="B43" s="72" t="s">
        <v>483</v>
      </c>
      <c r="C43" s="247">
        <v>0</v>
      </c>
      <c r="D43" s="247">
        <v>0</v>
      </c>
      <c r="E43" s="248">
        <v>0</v>
      </c>
      <c r="F43" s="247">
        <v>0</v>
      </c>
      <c r="G43" s="247">
        <v>0</v>
      </c>
      <c r="H43" s="247">
        <v>0</v>
      </c>
      <c r="I43" s="249">
        <v>0</v>
      </c>
      <c r="J43" s="247">
        <v>0</v>
      </c>
      <c r="K43" s="247">
        <v>0</v>
      </c>
      <c r="L43" s="247">
        <v>0</v>
      </c>
      <c r="M43" s="247">
        <v>0</v>
      </c>
      <c r="N43" s="247">
        <v>0</v>
      </c>
      <c r="O43" s="247">
        <v>45</v>
      </c>
      <c r="P43" s="247">
        <v>0</v>
      </c>
      <c r="Q43" s="247">
        <v>0</v>
      </c>
      <c r="R43" s="247">
        <v>0</v>
      </c>
      <c r="S43" s="250">
        <v>0</v>
      </c>
      <c r="T43" s="252">
        <v>0</v>
      </c>
      <c r="U43" s="251">
        <v>0</v>
      </c>
      <c r="V43" s="247">
        <v>0</v>
      </c>
      <c r="W43" s="247">
        <v>0</v>
      </c>
      <c r="X43" s="247">
        <v>0</v>
      </c>
      <c r="Y43" s="247">
        <v>0</v>
      </c>
      <c r="Z43" s="250">
        <v>0</v>
      </c>
      <c r="AA43" s="252">
        <v>0</v>
      </c>
      <c r="AB43" s="252">
        <v>0</v>
      </c>
      <c r="AC43" s="252">
        <v>0</v>
      </c>
      <c r="AD43" s="252">
        <v>0</v>
      </c>
      <c r="AE43" s="251">
        <v>0</v>
      </c>
      <c r="AF43" s="247">
        <v>0</v>
      </c>
      <c r="AG43" s="253">
        <v>0</v>
      </c>
      <c r="AH43" s="247">
        <v>0</v>
      </c>
      <c r="AI43" s="247">
        <v>76</v>
      </c>
      <c r="AJ43" s="247">
        <v>0</v>
      </c>
      <c r="AK43" s="247">
        <v>1121</v>
      </c>
      <c r="AL43" s="254">
        <v>0</v>
      </c>
      <c r="AM43" s="255">
        <f t="shared" si="7"/>
        <v>1242</v>
      </c>
      <c r="AN43" s="256"/>
      <c r="AO43" s="257"/>
    </row>
    <row r="44" spans="1:41" ht="14.4" customHeight="1" x14ac:dyDescent="0.25">
      <c r="A44" s="76">
        <v>440</v>
      </c>
      <c r="B44" s="72" t="s">
        <v>484</v>
      </c>
      <c r="C44" s="247">
        <v>0</v>
      </c>
      <c r="D44" s="247">
        <v>0</v>
      </c>
      <c r="E44" s="248">
        <v>0</v>
      </c>
      <c r="F44" s="247">
        <v>0</v>
      </c>
      <c r="G44" s="247">
        <v>0</v>
      </c>
      <c r="H44" s="247">
        <v>0</v>
      </c>
      <c r="I44" s="249">
        <v>0</v>
      </c>
      <c r="J44" s="247">
        <v>0</v>
      </c>
      <c r="K44" s="247">
        <v>0</v>
      </c>
      <c r="L44" s="247">
        <v>0</v>
      </c>
      <c r="M44" s="247">
        <v>0</v>
      </c>
      <c r="N44" s="247">
        <v>0</v>
      </c>
      <c r="O44" s="247">
        <v>0</v>
      </c>
      <c r="P44" s="247">
        <v>0</v>
      </c>
      <c r="Q44" s="247">
        <v>0</v>
      </c>
      <c r="R44" s="247">
        <v>0</v>
      </c>
      <c r="S44" s="250">
        <v>0</v>
      </c>
      <c r="T44" s="252">
        <v>0</v>
      </c>
      <c r="U44" s="247">
        <v>0</v>
      </c>
      <c r="V44" s="247">
        <v>0</v>
      </c>
      <c r="W44" s="247">
        <v>0</v>
      </c>
      <c r="X44" s="247">
        <v>0</v>
      </c>
      <c r="Y44" s="247">
        <v>0</v>
      </c>
      <c r="Z44" s="250">
        <v>0</v>
      </c>
      <c r="AA44" s="252">
        <v>0</v>
      </c>
      <c r="AB44" s="252">
        <v>0</v>
      </c>
      <c r="AC44" s="252">
        <v>0</v>
      </c>
      <c r="AD44" s="252">
        <v>0</v>
      </c>
      <c r="AE44" s="251">
        <v>0</v>
      </c>
      <c r="AF44" s="247">
        <v>0</v>
      </c>
      <c r="AG44" s="253">
        <v>0</v>
      </c>
      <c r="AH44" s="247">
        <v>0</v>
      </c>
      <c r="AI44" s="247">
        <v>0</v>
      </c>
      <c r="AJ44" s="247">
        <v>0</v>
      </c>
      <c r="AK44" s="247">
        <v>0</v>
      </c>
      <c r="AL44" s="254">
        <v>0</v>
      </c>
      <c r="AM44" s="255">
        <f t="shared" si="7"/>
        <v>0</v>
      </c>
      <c r="AN44" s="256"/>
      <c r="AO44" s="257"/>
    </row>
    <row r="45" spans="1:41" ht="14.4" customHeight="1" x14ac:dyDescent="0.25">
      <c r="A45" s="76">
        <v>441</v>
      </c>
      <c r="B45" s="72" t="s">
        <v>485</v>
      </c>
      <c r="C45" s="247">
        <v>0</v>
      </c>
      <c r="D45" s="247">
        <v>0</v>
      </c>
      <c r="E45" s="248">
        <v>0</v>
      </c>
      <c r="F45" s="247">
        <v>0</v>
      </c>
      <c r="G45" s="247">
        <v>0</v>
      </c>
      <c r="H45" s="247">
        <v>0</v>
      </c>
      <c r="I45" s="249">
        <v>0</v>
      </c>
      <c r="J45" s="247">
        <v>0</v>
      </c>
      <c r="K45" s="247">
        <v>0</v>
      </c>
      <c r="L45" s="247">
        <v>0</v>
      </c>
      <c r="M45" s="247">
        <v>15</v>
      </c>
      <c r="N45" s="247">
        <v>0</v>
      </c>
      <c r="O45" s="247">
        <v>94</v>
      </c>
      <c r="P45" s="247">
        <v>72</v>
      </c>
      <c r="Q45" s="247">
        <v>0</v>
      </c>
      <c r="R45" s="247">
        <v>0</v>
      </c>
      <c r="S45" s="250">
        <v>0</v>
      </c>
      <c r="T45" s="252">
        <v>0</v>
      </c>
      <c r="U45" s="251">
        <v>0</v>
      </c>
      <c r="V45" s="247">
        <v>0</v>
      </c>
      <c r="W45" s="247">
        <v>0</v>
      </c>
      <c r="X45" s="247">
        <v>0</v>
      </c>
      <c r="Y45" s="247">
        <v>0</v>
      </c>
      <c r="Z45" s="250">
        <v>0</v>
      </c>
      <c r="AA45" s="252">
        <v>0</v>
      </c>
      <c r="AB45" s="252">
        <v>0</v>
      </c>
      <c r="AC45" s="252">
        <v>0</v>
      </c>
      <c r="AD45" s="252">
        <v>0</v>
      </c>
      <c r="AE45" s="251">
        <v>0</v>
      </c>
      <c r="AF45" s="247">
        <v>0</v>
      </c>
      <c r="AG45" s="253">
        <v>0</v>
      </c>
      <c r="AH45" s="247">
        <v>0</v>
      </c>
      <c r="AI45" s="247">
        <v>56</v>
      </c>
      <c r="AJ45" s="247">
        <v>0</v>
      </c>
      <c r="AK45" s="247">
        <v>3737</v>
      </c>
      <c r="AL45" s="254">
        <v>0</v>
      </c>
      <c r="AM45" s="255">
        <f t="shared" si="7"/>
        <v>3974</v>
      </c>
      <c r="AN45" s="256"/>
      <c r="AO45" s="257"/>
    </row>
    <row r="46" spans="1:41" ht="14.4" customHeight="1" x14ac:dyDescent="0.25">
      <c r="A46" s="76">
        <v>480</v>
      </c>
      <c r="B46" s="72" t="s">
        <v>158</v>
      </c>
      <c r="C46" s="247">
        <v>186</v>
      </c>
      <c r="D46" s="247">
        <v>0</v>
      </c>
      <c r="E46" s="248">
        <v>0</v>
      </c>
      <c r="F46" s="247">
        <v>0</v>
      </c>
      <c r="G46" s="247">
        <v>0</v>
      </c>
      <c r="H46" s="247">
        <v>0</v>
      </c>
      <c r="I46" s="249">
        <v>61</v>
      </c>
      <c r="J46" s="247">
        <v>45</v>
      </c>
      <c r="K46" s="247">
        <v>0</v>
      </c>
      <c r="L46" s="247">
        <v>0</v>
      </c>
      <c r="M46" s="247">
        <v>85</v>
      </c>
      <c r="N46" s="247">
        <v>7</v>
      </c>
      <c r="O46" s="247">
        <v>194</v>
      </c>
      <c r="P46" s="247">
        <v>2002</v>
      </c>
      <c r="Q46" s="247">
        <v>0</v>
      </c>
      <c r="R46" s="247">
        <v>0</v>
      </c>
      <c r="S46" s="250">
        <v>0</v>
      </c>
      <c r="T46" s="252">
        <v>0</v>
      </c>
      <c r="U46" s="247">
        <v>1279</v>
      </c>
      <c r="V46" s="247">
        <v>2007</v>
      </c>
      <c r="W46" s="247">
        <v>0</v>
      </c>
      <c r="X46" s="247">
        <v>0</v>
      </c>
      <c r="Y46" s="247">
        <v>0</v>
      </c>
      <c r="Z46" s="250">
        <v>0</v>
      </c>
      <c r="AA46" s="252">
        <v>0</v>
      </c>
      <c r="AB46" s="252">
        <v>0</v>
      </c>
      <c r="AC46" s="252">
        <v>0</v>
      </c>
      <c r="AD46" s="252">
        <v>0</v>
      </c>
      <c r="AE46" s="251">
        <v>0</v>
      </c>
      <c r="AF46" s="247">
        <v>0</v>
      </c>
      <c r="AG46" s="253">
        <v>0</v>
      </c>
      <c r="AH46" s="247">
        <v>674</v>
      </c>
      <c r="AI46" s="247">
        <v>1020</v>
      </c>
      <c r="AJ46" s="247">
        <v>0</v>
      </c>
      <c r="AK46" s="247">
        <v>5241</v>
      </c>
      <c r="AL46" s="254">
        <v>0</v>
      </c>
      <c r="AM46" s="255">
        <f t="shared" si="7"/>
        <v>12801</v>
      </c>
      <c r="AN46" s="256"/>
      <c r="AO46" s="257"/>
    </row>
    <row r="47" spans="1:41" ht="14.4" customHeight="1" x14ac:dyDescent="0.25">
      <c r="A47" s="76">
        <v>482</v>
      </c>
      <c r="B47" s="72" t="s">
        <v>159</v>
      </c>
      <c r="C47" s="247">
        <v>0</v>
      </c>
      <c r="D47" s="247">
        <v>0</v>
      </c>
      <c r="E47" s="248">
        <v>0</v>
      </c>
      <c r="F47" s="247">
        <v>0</v>
      </c>
      <c r="G47" s="247">
        <v>0</v>
      </c>
      <c r="H47" s="247">
        <v>0</v>
      </c>
      <c r="I47" s="249">
        <v>0</v>
      </c>
      <c r="J47" s="247">
        <v>0</v>
      </c>
      <c r="K47" s="247">
        <v>0</v>
      </c>
      <c r="L47" s="247">
        <v>0</v>
      </c>
      <c r="M47" s="247">
        <v>0</v>
      </c>
      <c r="N47" s="247">
        <v>0</v>
      </c>
      <c r="O47" s="247">
        <v>0</v>
      </c>
      <c r="P47" s="247">
        <v>655</v>
      </c>
      <c r="Q47" s="247">
        <v>0</v>
      </c>
      <c r="R47" s="247">
        <v>0</v>
      </c>
      <c r="S47" s="247">
        <v>0</v>
      </c>
      <c r="T47" s="252">
        <v>0</v>
      </c>
      <c r="U47" s="251">
        <v>0</v>
      </c>
      <c r="V47" s="247">
        <v>0</v>
      </c>
      <c r="W47" s="247">
        <v>0</v>
      </c>
      <c r="X47" s="247">
        <v>0</v>
      </c>
      <c r="Y47" s="247">
        <v>0</v>
      </c>
      <c r="Z47" s="250">
        <v>0</v>
      </c>
      <c r="AA47" s="252">
        <v>0</v>
      </c>
      <c r="AB47" s="252">
        <v>0</v>
      </c>
      <c r="AC47" s="252">
        <v>0</v>
      </c>
      <c r="AD47" s="252">
        <v>0</v>
      </c>
      <c r="AE47" s="251">
        <v>0</v>
      </c>
      <c r="AF47" s="247">
        <v>0</v>
      </c>
      <c r="AG47" s="253">
        <v>0</v>
      </c>
      <c r="AH47" s="247">
        <v>0</v>
      </c>
      <c r="AI47" s="247">
        <v>0</v>
      </c>
      <c r="AJ47" s="247">
        <v>0</v>
      </c>
      <c r="AK47" s="247">
        <v>47</v>
      </c>
      <c r="AL47" s="254">
        <v>0</v>
      </c>
      <c r="AM47" s="255">
        <f t="shared" si="7"/>
        <v>702</v>
      </c>
      <c r="AN47" s="256"/>
      <c r="AO47" s="257"/>
    </row>
    <row r="48" spans="1:41" ht="14.4" customHeight="1" x14ac:dyDescent="0.25">
      <c r="A48" s="396" t="s">
        <v>160</v>
      </c>
      <c r="B48" s="397"/>
      <c r="C48" s="247">
        <f t="shared" ref="C48:AL48" si="8">SUM(C40:C47)</f>
        <v>186</v>
      </c>
      <c r="D48" s="284">
        <f t="shared" si="8"/>
        <v>0</v>
      </c>
      <c r="E48" s="285">
        <f t="shared" si="8"/>
        <v>0</v>
      </c>
      <c r="F48" s="270">
        <f t="shared" si="8"/>
        <v>0</v>
      </c>
      <c r="G48" s="284">
        <f t="shared" si="8"/>
        <v>0</v>
      </c>
      <c r="H48" s="284">
        <f t="shared" si="8"/>
        <v>0</v>
      </c>
      <c r="I48" s="286">
        <f t="shared" si="8"/>
        <v>61</v>
      </c>
      <c r="J48" s="284">
        <f t="shared" si="8"/>
        <v>45</v>
      </c>
      <c r="K48" s="284">
        <f t="shared" si="8"/>
        <v>0</v>
      </c>
      <c r="L48" s="284">
        <f>SUM(L40:L47)</f>
        <v>0</v>
      </c>
      <c r="M48" s="284">
        <f t="shared" si="8"/>
        <v>606</v>
      </c>
      <c r="N48" s="284">
        <f t="shared" si="8"/>
        <v>7</v>
      </c>
      <c r="O48" s="284">
        <f t="shared" si="8"/>
        <v>333</v>
      </c>
      <c r="P48" s="284">
        <f t="shared" si="8"/>
        <v>4340</v>
      </c>
      <c r="Q48" s="284">
        <f t="shared" si="8"/>
        <v>0</v>
      </c>
      <c r="R48" s="284">
        <f t="shared" si="8"/>
        <v>0</v>
      </c>
      <c r="S48" s="284">
        <f t="shared" si="8"/>
        <v>0</v>
      </c>
      <c r="T48" s="274">
        <f t="shared" si="8"/>
        <v>0</v>
      </c>
      <c r="U48" s="270">
        <f t="shared" si="8"/>
        <v>1279</v>
      </c>
      <c r="V48" s="284">
        <f t="shared" si="8"/>
        <v>2007</v>
      </c>
      <c r="W48" s="284">
        <f t="shared" si="8"/>
        <v>0</v>
      </c>
      <c r="X48" s="284">
        <f t="shared" si="8"/>
        <v>0</v>
      </c>
      <c r="Y48" s="284">
        <f t="shared" si="8"/>
        <v>0</v>
      </c>
      <c r="Z48" s="273">
        <f t="shared" si="8"/>
        <v>0</v>
      </c>
      <c r="AA48" s="274">
        <f t="shared" si="8"/>
        <v>0</v>
      </c>
      <c r="AB48" s="274">
        <f t="shared" si="8"/>
        <v>0</v>
      </c>
      <c r="AC48" s="274">
        <f t="shared" si="8"/>
        <v>0</v>
      </c>
      <c r="AD48" s="274">
        <f t="shared" si="8"/>
        <v>0</v>
      </c>
      <c r="AE48" s="275">
        <f t="shared" si="8"/>
        <v>0</v>
      </c>
      <c r="AF48" s="284">
        <f t="shared" si="8"/>
        <v>0</v>
      </c>
      <c r="AG48" s="276">
        <f t="shared" si="8"/>
        <v>0</v>
      </c>
      <c r="AH48" s="284">
        <f t="shared" si="8"/>
        <v>1139</v>
      </c>
      <c r="AI48" s="284">
        <f t="shared" si="8"/>
        <v>1211</v>
      </c>
      <c r="AJ48" s="284">
        <f t="shared" si="8"/>
        <v>0</v>
      </c>
      <c r="AK48" s="284">
        <f t="shared" si="8"/>
        <v>15608</v>
      </c>
      <c r="AL48" s="277">
        <f t="shared" si="8"/>
        <v>0</v>
      </c>
      <c r="AM48" s="287">
        <f t="shared" si="7"/>
        <v>26822</v>
      </c>
      <c r="AN48" s="278"/>
      <c r="AO48" s="257"/>
    </row>
    <row r="49" spans="1:41" ht="8.3000000000000007" customHeight="1" x14ac:dyDescent="0.25">
      <c r="A49" s="74"/>
      <c r="B49" s="75"/>
      <c r="C49" s="259"/>
      <c r="D49" s="260"/>
      <c r="E49" s="260"/>
      <c r="F49" s="260"/>
      <c r="G49" s="260"/>
      <c r="H49" s="260"/>
      <c r="I49" s="260"/>
      <c r="J49" s="260"/>
      <c r="K49" s="260"/>
      <c r="L49" s="260"/>
      <c r="M49" s="260"/>
      <c r="N49" s="260"/>
      <c r="O49" s="260"/>
      <c r="P49" s="260"/>
      <c r="Q49" s="260"/>
      <c r="R49" s="260"/>
      <c r="S49" s="260"/>
      <c r="T49" s="259"/>
      <c r="U49" s="259"/>
      <c r="V49" s="260"/>
      <c r="W49" s="260"/>
      <c r="X49" s="260"/>
      <c r="Y49" s="260"/>
      <c r="Z49" s="259"/>
      <c r="AA49" s="259"/>
      <c r="AB49" s="259"/>
      <c r="AC49" s="259"/>
      <c r="AD49" s="259"/>
      <c r="AE49" s="259"/>
      <c r="AF49" s="260"/>
      <c r="AG49" s="259"/>
      <c r="AH49" s="260"/>
      <c r="AI49" s="260"/>
      <c r="AJ49" s="260"/>
      <c r="AK49" s="260"/>
      <c r="AL49" s="279"/>
      <c r="AM49" s="280"/>
      <c r="AN49" s="256"/>
      <c r="AO49" s="257"/>
    </row>
    <row r="50" spans="1:41" x14ac:dyDescent="0.25">
      <c r="A50" s="69" t="s">
        <v>161</v>
      </c>
      <c r="B50" s="70" t="s">
        <v>162</v>
      </c>
      <c r="C50" s="252"/>
      <c r="D50" s="259"/>
      <c r="E50" s="259"/>
      <c r="F50" s="259"/>
      <c r="G50" s="259"/>
      <c r="H50" s="259"/>
      <c r="I50" s="259"/>
      <c r="J50" s="259"/>
      <c r="K50" s="259"/>
      <c r="L50" s="259"/>
      <c r="M50" s="259"/>
      <c r="N50" s="259"/>
      <c r="O50" s="259"/>
      <c r="P50" s="259"/>
      <c r="Q50" s="259"/>
      <c r="R50" s="259"/>
      <c r="S50" s="252"/>
      <c r="T50" s="252"/>
      <c r="U50" s="252"/>
      <c r="V50" s="259"/>
      <c r="W50" s="259"/>
      <c r="X50" s="259"/>
      <c r="Y50" s="259"/>
      <c r="Z50" s="252"/>
      <c r="AA50" s="252"/>
      <c r="AB50" s="252"/>
      <c r="AC50" s="252"/>
      <c r="AD50" s="252"/>
      <c r="AE50" s="252"/>
      <c r="AF50" s="259"/>
      <c r="AG50" s="252"/>
      <c r="AH50" s="259"/>
      <c r="AI50" s="259"/>
      <c r="AJ50" s="259"/>
      <c r="AK50" s="259"/>
      <c r="AL50" s="281"/>
      <c r="AM50" s="282"/>
      <c r="AN50" s="256"/>
      <c r="AO50" s="257"/>
    </row>
    <row r="51" spans="1:41" ht="14.4" customHeight="1" x14ac:dyDescent="0.25">
      <c r="A51" s="76">
        <v>510</v>
      </c>
      <c r="B51" s="72" t="s">
        <v>163</v>
      </c>
      <c r="C51" s="247">
        <v>0</v>
      </c>
      <c r="D51" s="247">
        <v>0</v>
      </c>
      <c r="E51" s="248">
        <v>0</v>
      </c>
      <c r="F51" s="247">
        <v>0</v>
      </c>
      <c r="G51" s="247">
        <v>0</v>
      </c>
      <c r="H51" s="247">
        <v>0</v>
      </c>
      <c r="I51" s="249">
        <v>0</v>
      </c>
      <c r="J51" s="247">
        <v>0</v>
      </c>
      <c r="K51" s="247">
        <v>0</v>
      </c>
      <c r="L51" s="247">
        <v>0</v>
      </c>
      <c r="M51" s="247">
        <v>0</v>
      </c>
      <c r="N51" s="247">
        <v>0</v>
      </c>
      <c r="O51" s="247">
        <v>0</v>
      </c>
      <c r="P51" s="247">
        <v>0</v>
      </c>
      <c r="Q51" s="247">
        <v>0</v>
      </c>
      <c r="R51" s="247">
        <v>0</v>
      </c>
      <c r="S51" s="250">
        <v>0</v>
      </c>
      <c r="T51" s="252">
        <v>0</v>
      </c>
      <c r="U51" s="251">
        <v>0</v>
      </c>
      <c r="V51" s="247">
        <v>3019</v>
      </c>
      <c r="W51" s="247">
        <v>0</v>
      </c>
      <c r="X51" s="247">
        <v>0</v>
      </c>
      <c r="Y51" s="247">
        <v>0</v>
      </c>
      <c r="Z51" s="250">
        <v>0</v>
      </c>
      <c r="AA51" s="252">
        <v>0</v>
      </c>
      <c r="AB51" s="252">
        <v>0</v>
      </c>
      <c r="AC51" s="252">
        <v>0</v>
      </c>
      <c r="AD51" s="252">
        <v>0</v>
      </c>
      <c r="AE51" s="251">
        <v>0</v>
      </c>
      <c r="AF51" s="247">
        <v>0</v>
      </c>
      <c r="AG51" s="253">
        <v>0</v>
      </c>
      <c r="AH51" s="247">
        <v>0</v>
      </c>
      <c r="AI51" s="247">
        <v>9</v>
      </c>
      <c r="AJ51" s="247">
        <v>0</v>
      </c>
      <c r="AK51" s="247">
        <v>73</v>
      </c>
      <c r="AL51" s="254">
        <v>0</v>
      </c>
      <c r="AM51" s="255">
        <f t="shared" ref="AM51:AM60" si="9">SUM(C51:AL51)</f>
        <v>3101</v>
      </c>
      <c r="AN51" s="256"/>
      <c r="AO51" s="257"/>
    </row>
    <row r="52" spans="1:41" ht="14.4" customHeight="1" x14ac:dyDescent="0.25">
      <c r="A52" s="76">
        <v>511</v>
      </c>
      <c r="B52" s="72" t="s">
        <v>164</v>
      </c>
      <c r="C52" s="247">
        <v>0</v>
      </c>
      <c r="D52" s="247">
        <v>0</v>
      </c>
      <c r="E52" s="248">
        <v>0</v>
      </c>
      <c r="F52" s="247">
        <v>0</v>
      </c>
      <c r="G52" s="247">
        <v>0</v>
      </c>
      <c r="H52" s="247">
        <v>0</v>
      </c>
      <c r="I52" s="249">
        <v>0</v>
      </c>
      <c r="J52" s="247">
        <v>0</v>
      </c>
      <c r="K52" s="247">
        <v>0</v>
      </c>
      <c r="L52" s="247">
        <v>0</v>
      </c>
      <c r="M52" s="247">
        <v>0</v>
      </c>
      <c r="N52" s="247">
        <v>0</v>
      </c>
      <c r="O52" s="247">
        <v>0</v>
      </c>
      <c r="P52" s="247">
        <v>36</v>
      </c>
      <c r="Q52" s="247">
        <v>0</v>
      </c>
      <c r="R52" s="247">
        <v>0</v>
      </c>
      <c r="S52" s="289">
        <v>0</v>
      </c>
      <c r="T52" s="252">
        <v>0</v>
      </c>
      <c r="U52" s="251">
        <v>0</v>
      </c>
      <c r="V52" s="247">
        <v>0</v>
      </c>
      <c r="W52" s="247">
        <v>2143</v>
      </c>
      <c r="X52" s="247">
        <v>0</v>
      </c>
      <c r="Y52" s="247">
        <v>0</v>
      </c>
      <c r="Z52" s="250">
        <v>0</v>
      </c>
      <c r="AA52" s="252">
        <v>0</v>
      </c>
      <c r="AB52" s="252">
        <v>0</v>
      </c>
      <c r="AC52" s="252">
        <v>0</v>
      </c>
      <c r="AD52" s="252">
        <v>0</v>
      </c>
      <c r="AE52" s="251">
        <v>0</v>
      </c>
      <c r="AF52" s="247">
        <v>0</v>
      </c>
      <c r="AG52" s="253">
        <v>0</v>
      </c>
      <c r="AH52" s="247">
        <v>0</v>
      </c>
      <c r="AI52" s="247">
        <v>0</v>
      </c>
      <c r="AJ52" s="247">
        <v>0</v>
      </c>
      <c r="AK52" s="247">
        <v>37</v>
      </c>
      <c r="AL52" s="254">
        <v>0</v>
      </c>
      <c r="AM52" s="255">
        <f t="shared" si="9"/>
        <v>2216</v>
      </c>
      <c r="AN52" s="256"/>
      <c r="AO52" s="257"/>
    </row>
    <row r="53" spans="1:41" ht="14.4" customHeight="1" x14ac:dyDescent="0.25">
      <c r="A53" s="76">
        <v>530</v>
      </c>
      <c r="B53" s="72" t="s">
        <v>496</v>
      </c>
      <c r="C53" s="247">
        <v>-57</v>
      </c>
      <c r="D53" s="247">
        <v>283</v>
      </c>
      <c r="E53" s="248">
        <v>0</v>
      </c>
      <c r="F53" s="247">
        <v>0</v>
      </c>
      <c r="G53" s="247">
        <v>0</v>
      </c>
      <c r="H53" s="247">
        <v>0</v>
      </c>
      <c r="I53" s="249">
        <v>-2</v>
      </c>
      <c r="J53" s="247">
        <v>223</v>
      </c>
      <c r="K53" s="247">
        <v>0</v>
      </c>
      <c r="L53" s="247">
        <v>0</v>
      </c>
      <c r="M53" s="247">
        <v>34</v>
      </c>
      <c r="N53" s="247">
        <v>178</v>
      </c>
      <c r="O53" s="247">
        <v>0</v>
      </c>
      <c r="P53" s="247">
        <v>1291</v>
      </c>
      <c r="Q53" s="247">
        <v>0</v>
      </c>
      <c r="R53" s="247">
        <v>0</v>
      </c>
      <c r="S53" s="247">
        <v>0</v>
      </c>
      <c r="T53" s="252">
        <v>0</v>
      </c>
      <c r="U53" s="251">
        <v>0</v>
      </c>
      <c r="V53" s="247">
        <v>0</v>
      </c>
      <c r="W53" s="247">
        <v>3086</v>
      </c>
      <c r="X53" s="247">
        <v>0</v>
      </c>
      <c r="Y53" s="247">
        <v>0</v>
      </c>
      <c r="Z53" s="250">
        <v>0</v>
      </c>
      <c r="AA53" s="252">
        <v>0</v>
      </c>
      <c r="AB53" s="252">
        <v>0</v>
      </c>
      <c r="AC53" s="252">
        <v>0</v>
      </c>
      <c r="AD53" s="252">
        <v>0</v>
      </c>
      <c r="AE53" s="251">
        <v>0</v>
      </c>
      <c r="AF53" s="247">
        <v>0</v>
      </c>
      <c r="AG53" s="253">
        <v>0</v>
      </c>
      <c r="AH53" s="247">
        <v>557</v>
      </c>
      <c r="AI53" s="247">
        <v>2880</v>
      </c>
      <c r="AJ53" s="247">
        <v>0</v>
      </c>
      <c r="AK53" s="247">
        <v>4495</v>
      </c>
      <c r="AL53" s="254">
        <v>14</v>
      </c>
      <c r="AM53" s="255">
        <f t="shared" si="9"/>
        <v>12982</v>
      </c>
      <c r="AN53" s="256"/>
      <c r="AO53" s="257"/>
    </row>
    <row r="54" spans="1:41" ht="14.4" customHeight="1" x14ac:dyDescent="0.25">
      <c r="A54" s="76">
        <v>531</v>
      </c>
      <c r="B54" s="72" t="s">
        <v>497</v>
      </c>
      <c r="C54" s="247">
        <v>0</v>
      </c>
      <c r="D54" s="247">
        <v>0</v>
      </c>
      <c r="E54" s="248">
        <v>0</v>
      </c>
      <c r="F54" s="247">
        <v>0</v>
      </c>
      <c r="G54" s="247">
        <v>0</v>
      </c>
      <c r="H54" s="247">
        <v>0</v>
      </c>
      <c r="I54" s="249">
        <v>19</v>
      </c>
      <c r="J54" s="247">
        <v>62</v>
      </c>
      <c r="K54" s="247">
        <v>0</v>
      </c>
      <c r="L54" s="247">
        <v>0</v>
      </c>
      <c r="M54" s="247">
        <v>48</v>
      </c>
      <c r="N54" s="247">
        <v>116</v>
      </c>
      <c r="O54" s="247">
        <v>0</v>
      </c>
      <c r="P54" s="247">
        <v>417</v>
      </c>
      <c r="Q54" s="247">
        <v>0</v>
      </c>
      <c r="R54" s="247">
        <v>0</v>
      </c>
      <c r="S54" s="289">
        <v>0</v>
      </c>
      <c r="T54" s="252">
        <v>0</v>
      </c>
      <c r="U54" s="251">
        <v>0</v>
      </c>
      <c r="V54" s="247">
        <v>0</v>
      </c>
      <c r="W54" s="247">
        <v>0</v>
      </c>
      <c r="X54" s="247">
        <v>400</v>
      </c>
      <c r="Y54" s="247">
        <v>0</v>
      </c>
      <c r="Z54" s="250">
        <v>0</v>
      </c>
      <c r="AA54" s="252">
        <v>0</v>
      </c>
      <c r="AB54" s="252">
        <v>0</v>
      </c>
      <c r="AC54" s="252">
        <v>0</v>
      </c>
      <c r="AD54" s="252">
        <v>0</v>
      </c>
      <c r="AE54" s="251">
        <v>0</v>
      </c>
      <c r="AF54" s="247">
        <v>0</v>
      </c>
      <c r="AG54" s="253">
        <v>0</v>
      </c>
      <c r="AH54" s="247">
        <v>388</v>
      </c>
      <c r="AI54" s="247">
        <v>540</v>
      </c>
      <c r="AJ54" s="247">
        <v>0</v>
      </c>
      <c r="AK54" s="247">
        <v>740</v>
      </c>
      <c r="AL54" s="254">
        <v>0</v>
      </c>
      <c r="AM54" s="255">
        <f t="shared" si="9"/>
        <v>2730</v>
      </c>
      <c r="AN54" s="256"/>
      <c r="AO54" s="257"/>
    </row>
    <row r="55" spans="1:41" ht="14.4" customHeight="1" x14ac:dyDescent="0.25">
      <c r="A55" s="76">
        <v>540</v>
      </c>
      <c r="B55" s="72" t="s">
        <v>165</v>
      </c>
      <c r="C55" s="247">
        <v>0</v>
      </c>
      <c r="D55" s="247">
        <v>0</v>
      </c>
      <c r="E55" s="248">
        <v>0</v>
      </c>
      <c r="F55" s="247">
        <v>0</v>
      </c>
      <c r="G55" s="247">
        <v>0</v>
      </c>
      <c r="H55" s="247">
        <v>0</v>
      </c>
      <c r="I55" s="249">
        <v>0</v>
      </c>
      <c r="J55" s="247">
        <v>0</v>
      </c>
      <c r="K55" s="247">
        <v>0</v>
      </c>
      <c r="L55" s="247">
        <v>0</v>
      </c>
      <c r="M55" s="247">
        <v>0</v>
      </c>
      <c r="N55" s="247">
        <v>0</v>
      </c>
      <c r="O55" s="247">
        <v>0</v>
      </c>
      <c r="P55" s="247">
        <v>913</v>
      </c>
      <c r="Q55" s="247">
        <v>0</v>
      </c>
      <c r="R55" s="247">
        <v>0</v>
      </c>
      <c r="S55" s="247">
        <v>126</v>
      </c>
      <c r="T55" s="252">
        <v>0</v>
      </c>
      <c r="U55" s="251">
        <v>0</v>
      </c>
      <c r="V55" s="247">
        <v>0</v>
      </c>
      <c r="W55" s="247">
        <v>3587</v>
      </c>
      <c r="X55" s="247">
        <v>0</v>
      </c>
      <c r="Y55" s="247">
        <v>0</v>
      </c>
      <c r="Z55" s="250">
        <v>0</v>
      </c>
      <c r="AA55" s="252">
        <v>0</v>
      </c>
      <c r="AB55" s="252">
        <v>0</v>
      </c>
      <c r="AC55" s="252">
        <v>0</v>
      </c>
      <c r="AD55" s="252">
        <v>0</v>
      </c>
      <c r="AE55" s="251">
        <v>0</v>
      </c>
      <c r="AF55" s="247">
        <v>0</v>
      </c>
      <c r="AG55" s="253">
        <v>0</v>
      </c>
      <c r="AH55" s="247">
        <v>0</v>
      </c>
      <c r="AI55" s="247">
        <v>823</v>
      </c>
      <c r="AJ55" s="247">
        <v>0</v>
      </c>
      <c r="AK55" s="247">
        <v>195</v>
      </c>
      <c r="AL55" s="254">
        <v>0</v>
      </c>
      <c r="AM55" s="255">
        <f t="shared" si="9"/>
        <v>5644</v>
      </c>
      <c r="AN55" s="256"/>
      <c r="AO55" s="257"/>
    </row>
    <row r="56" spans="1:41" ht="14.4" customHeight="1" x14ac:dyDescent="0.25">
      <c r="A56" s="76">
        <v>541</v>
      </c>
      <c r="B56" s="72" t="s">
        <v>568</v>
      </c>
      <c r="C56" s="247">
        <v>0</v>
      </c>
      <c r="D56" s="247">
        <v>0</v>
      </c>
      <c r="E56" s="248">
        <v>0</v>
      </c>
      <c r="F56" s="247">
        <v>0</v>
      </c>
      <c r="G56" s="247">
        <v>0</v>
      </c>
      <c r="H56" s="247">
        <v>0</v>
      </c>
      <c r="I56" s="249">
        <v>0</v>
      </c>
      <c r="J56" s="247">
        <v>0</v>
      </c>
      <c r="K56" s="247">
        <v>0</v>
      </c>
      <c r="L56" s="247">
        <v>0</v>
      </c>
      <c r="M56" s="247">
        <v>0</v>
      </c>
      <c r="N56" s="247">
        <v>0</v>
      </c>
      <c r="O56" s="247">
        <v>0</v>
      </c>
      <c r="P56" s="247">
        <v>1307</v>
      </c>
      <c r="Q56" s="247">
        <v>0</v>
      </c>
      <c r="R56" s="247">
        <v>0</v>
      </c>
      <c r="S56" s="258">
        <v>0</v>
      </c>
      <c r="T56" s="252">
        <v>0</v>
      </c>
      <c r="U56" s="251">
        <v>0</v>
      </c>
      <c r="V56" s="247">
        <v>0</v>
      </c>
      <c r="W56" s="247">
        <v>23</v>
      </c>
      <c r="X56" s="247">
        <v>0</v>
      </c>
      <c r="Y56" s="247">
        <v>0</v>
      </c>
      <c r="Z56" s="250">
        <v>0</v>
      </c>
      <c r="AA56" s="252">
        <v>0</v>
      </c>
      <c r="AB56" s="252">
        <v>0</v>
      </c>
      <c r="AC56" s="252">
        <v>0</v>
      </c>
      <c r="AD56" s="252">
        <v>0</v>
      </c>
      <c r="AE56" s="251">
        <v>0</v>
      </c>
      <c r="AF56" s="247">
        <v>0</v>
      </c>
      <c r="AG56" s="253">
        <v>0</v>
      </c>
      <c r="AH56" s="247">
        <v>0</v>
      </c>
      <c r="AI56" s="247">
        <v>652</v>
      </c>
      <c r="AJ56" s="247">
        <v>0</v>
      </c>
      <c r="AK56" s="247">
        <v>9026</v>
      </c>
      <c r="AL56" s="254">
        <v>0</v>
      </c>
      <c r="AM56" s="255">
        <f t="shared" si="9"/>
        <v>11008</v>
      </c>
      <c r="AN56" s="256"/>
      <c r="AO56" s="257"/>
    </row>
    <row r="57" spans="1:41" ht="14.4" customHeight="1" x14ac:dyDescent="0.25">
      <c r="A57" s="76">
        <v>550</v>
      </c>
      <c r="B57" s="72" t="s">
        <v>166</v>
      </c>
      <c r="C57" s="247">
        <v>0</v>
      </c>
      <c r="D57" s="247">
        <v>0</v>
      </c>
      <c r="E57" s="248">
        <v>0</v>
      </c>
      <c r="F57" s="247">
        <v>0</v>
      </c>
      <c r="G57" s="247">
        <v>0</v>
      </c>
      <c r="H57" s="247">
        <v>0</v>
      </c>
      <c r="I57" s="249">
        <v>0</v>
      </c>
      <c r="J57" s="247">
        <v>0</v>
      </c>
      <c r="K57" s="247">
        <v>0</v>
      </c>
      <c r="L57" s="247">
        <v>0</v>
      </c>
      <c r="M57" s="247">
        <v>0</v>
      </c>
      <c r="N57" s="247">
        <v>0</v>
      </c>
      <c r="O57" s="247">
        <v>0</v>
      </c>
      <c r="P57" s="247">
        <v>0</v>
      </c>
      <c r="Q57" s="247">
        <v>0</v>
      </c>
      <c r="R57" s="247">
        <v>0</v>
      </c>
      <c r="S57" s="247">
        <v>0</v>
      </c>
      <c r="T57" s="252">
        <v>0</v>
      </c>
      <c r="U57" s="251">
        <v>0</v>
      </c>
      <c r="V57" s="247">
        <v>0</v>
      </c>
      <c r="W57" s="247">
        <v>0</v>
      </c>
      <c r="X57" s="247">
        <v>0</v>
      </c>
      <c r="Y57" s="247">
        <v>0</v>
      </c>
      <c r="Z57" s="250">
        <v>0</v>
      </c>
      <c r="AA57" s="252">
        <v>0</v>
      </c>
      <c r="AB57" s="252">
        <v>0</v>
      </c>
      <c r="AC57" s="252">
        <v>0</v>
      </c>
      <c r="AD57" s="252">
        <v>0</v>
      </c>
      <c r="AE57" s="251">
        <v>0</v>
      </c>
      <c r="AF57" s="247">
        <v>0</v>
      </c>
      <c r="AG57" s="253">
        <v>0</v>
      </c>
      <c r="AH57" s="247">
        <v>0</v>
      </c>
      <c r="AI57" s="247">
        <v>0</v>
      </c>
      <c r="AJ57" s="247">
        <v>0</v>
      </c>
      <c r="AK57" s="247">
        <v>0</v>
      </c>
      <c r="AL57" s="254">
        <v>0</v>
      </c>
      <c r="AM57" s="255">
        <f t="shared" si="9"/>
        <v>0</v>
      </c>
      <c r="AN57" s="256"/>
      <c r="AO57" s="257"/>
    </row>
    <row r="58" spans="1:41" ht="14.4" customHeight="1" x14ac:dyDescent="0.25">
      <c r="A58" s="76">
        <v>560</v>
      </c>
      <c r="B58" s="72" t="s">
        <v>167</v>
      </c>
      <c r="C58" s="247">
        <v>0</v>
      </c>
      <c r="D58" s="247">
        <v>0</v>
      </c>
      <c r="E58" s="248">
        <v>0</v>
      </c>
      <c r="F58" s="247">
        <v>0</v>
      </c>
      <c r="G58" s="247">
        <v>0</v>
      </c>
      <c r="H58" s="247">
        <v>0</v>
      </c>
      <c r="I58" s="249">
        <v>161</v>
      </c>
      <c r="J58" s="247">
        <v>2</v>
      </c>
      <c r="K58" s="247">
        <v>0</v>
      </c>
      <c r="L58" s="247">
        <v>0</v>
      </c>
      <c r="M58" s="247">
        <v>197</v>
      </c>
      <c r="N58" s="247">
        <v>2</v>
      </c>
      <c r="O58" s="247">
        <v>0</v>
      </c>
      <c r="P58" s="247">
        <v>4826</v>
      </c>
      <c r="Q58" s="247">
        <v>0</v>
      </c>
      <c r="R58" s="247">
        <v>0</v>
      </c>
      <c r="S58" s="247">
        <v>2386</v>
      </c>
      <c r="T58" s="252">
        <v>0</v>
      </c>
      <c r="U58" s="251">
        <v>0</v>
      </c>
      <c r="V58" s="247">
        <v>1098</v>
      </c>
      <c r="W58" s="247">
        <v>328</v>
      </c>
      <c r="X58" s="247">
        <v>0</v>
      </c>
      <c r="Y58" s="247">
        <v>0</v>
      </c>
      <c r="Z58" s="250">
        <v>0</v>
      </c>
      <c r="AA58" s="252">
        <v>0</v>
      </c>
      <c r="AB58" s="252">
        <v>0</v>
      </c>
      <c r="AC58" s="252">
        <v>0</v>
      </c>
      <c r="AD58" s="252">
        <v>0</v>
      </c>
      <c r="AE58" s="251">
        <v>0</v>
      </c>
      <c r="AF58" s="247">
        <v>0</v>
      </c>
      <c r="AG58" s="253">
        <v>0</v>
      </c>
      <c r="AH58" s="247">
        <v>0</v>
      </c>
      <c r="AI58" s="247">
        <v>431</v>
      </c>
      <c r="AJ58" s="247">
        <v>0</v>
      </c>
      <c r="AK58" s="247">
        <v>3030</v>
      </c>
      <c r="AL58" s="254">
        <v>0</v>
      </c>
      <c r="AM58" s="255">
        <f t="shared" si="9"/>
        <v>12461</v>
      </c>
      <c r="AN58" s="256"/>
      <c r="AO58" s="257"/>
    </row>
    <row r="59" spans="1:41" ht="14.4" customHeight="1" x14ac:dyDescent="0.25">
      <c r="A59" s="76">
        <v>580</v>
      </c>
      <c r="B59" s="72" t="s">
        <v>168</v>
      </c>
      <c r="C59" s="247">
        <v>0</v>
      </c>
      <c r="D59" s="247">
        <v>0</v>
      </c>
      <c r="E59" s="248">
        <v>0</v>
      </c>
      <c r="F59" s="247">
        <v>0</v>
      </c>
      <c r="G59" s="247">
        <v>0</v>
      </c>
      <c r="H59" s="247">
        <v>0</v>
      </c>
      <c r="I59" s="249">
        <v>0</v>
      </c>
      <c r="J59" s="247">
        <v>0</v>
      </c>
      <c r="K59" s="247">
        <v>0</v>
      </c>
      <c r="L59" s="247">
        <v>0</v>
      </c>
      <c r="M59" s="247">
        <v>0</v>
      </c>
      <c r="N59" s="247">
        <v>3</v>
      </c>
      <c r="O59" s="247">
        <v>0</v>
      </c>
      <c r="P59" s="247">
        <v>749</v>
      </c>
      <c r="Q59" s="247">
        <v>0</v>
      </c>
      <c r="R59" s="247">
        <v>0</v>
      </c>
      <c r="S59" s="247">
        <v>0</v>
      </c>
      <c r="T59" s="252">
        <v>0</v>
      </c>
      <c r="U59" s="251">
        <v>0</v>
      </c>
      <c r="V59" s="247">
        <v>0</v>
      </c>
      <c r="W59" s="247">
        <v>310</v>
      </c>
      <c r="X59" s="247">
        <v>0</v>
      </c>
      <c r="Y59" s="247">
        <v>0</v>
      </c>
      <c r="Z59" s="250">
        <v>0</v>
      </c>
      <c r="AA59" s="252">
        <v>0</v>
      </c>
      <c r="AB59" s="252">
        <v>0</v>
      </c>
      <c r="AC59" s="252">
        <v>0</v>
      </c>
      <c r="AD59" s="252">
        <v>0</v>
      </c>
      <c r="AE59" s="251">
        <v>0</v>
      </c>
      <c r="AF59" s="247">
        <v>0</v>
      </c>
      <c r="AG59" s="253">
        <v>0</v>
      </c>
      <c r="AH59" s="247">
        <v>0</v>
      </c>
      <c r="AI59" s="247">
        <v>7</v>
      </c>
      <c r="AJ59" s="247">
        <v>0</v>
      </c>
      <c r="AK59" s="247">
        <v>350</v>
      </c>
      <c r="AL59" s="254">
        <v>0</v>
      </c>
      <c r="AM59" s="255">
        <f t="shared" si="9"/>
        <v>1419</v>
      </c>
      <c r="AN59" s="256"/>
      <c r="AO59" s="257"/>
    </row>
    <row r="60" spans="1:41" ht="14.4" customHeight="1" x14ac:dyDescent="0.25">
      <c r="A60" s="396" t="s">
        <v>169</v>
      </c>
      <c r="B60" s="397"/>
      <c r="C60" s="247">
        <f t="shared" ref="C60:AK60" si="10">SUM(C51:C59)</f>
        <v>-57</v>
      </c>
      <c r="D60" s="284">
        <f t="shared" si="10"/>
        <v>283</v>
      </c>
      <c r="E60" s="285">
        <f t="shared" si="10"/>
        <v>0</v>
      </c>
      <c r="F60" s="270">
        <f t="shared" si="10"/>
        <v>0</v>
      </c>
      <c r="G60" s="284">
        <f t="shared" si="10"/>
        <v>0</v>
      </c>
      <c r="H60" s="284">
        <f t="shared" si="10"/>
        <v>0</v>
      </c>
      <c r="I60" s="286">
        <f t="shared" si="10"/>
        <v>178</v>
      </c>
      <c r="J60" s="284">
        <f t="shared" si="10"/>
        <v>287</v>
      </c>
      <c r="K60" s="284">
        <f t="shared" si="10"/>
        <v>0</v>
      </c>
      <c r="L60" s="284">
        <f>SUM(L51:L59)</f>
        <v>0</v>
      </c>
      <c r="M60" s="284">
        <f t="shared" si="10"/>
        <v>279</v>
      </c>
      <c r="N60" s="284">
        <f t="shared" si="10"/>
        <v>299</v>
      </c>
      <c r="O60" s="284">
        <f t="shared" si="10"/>
        <v>0</v>
      </c>
      <c r="P60" s="284">
        <f t="shared" si="10"/>
        <v>9539</v>
      </c>
      <c r="Q60" s="284">
        <f t="shared" si="10"/>
        <v>0</v>
      </c>
      <c r="R60" s="284">
        <f t="shared" si="10"/>
        <v>0</v>
      </c>
      <c r="S60" s="284">
        <f t="shared" si="10"/>
        <v>2512</v>
      </c>
      <c r="T60" s="274">
        <f t="shared" si="10"/>
        <v>0</v>
      </c>
      <c r="U60" s="275">
        <f t="shared" si="10"/>
        <v>0</v>
      </c>
      <c r="V60" s="284">
        <f t="shared" si="10"/>
        <v>4117</v>
      </c>
      <c r="W60" s="284">
        <f t="shared" si="10"/>
        <v>9477</v>
      </c>
      <c r="X60" s="284">
        <f t="shared" si="10"/>
        <v>400</v>
      </c>
      <c r="Y60" s="284">
        <f t="shared" si="10"/>
        <v>0</v>
      </c>
      <c r="Z60" s="273">
        <f t="shared" si="10"/>
        <v>0</v>
      </c>
      <c r="AA60" s="274">
        <f t="shared" si="10"/>
        <v>0</v>
      </c>
      <c r="AB60" s="274">
        <f t="shared" si="10"/>
        <v>0</v>
      </c>
      <c r="AC60" s="274">
        <f t="shared" si="10"/>
        <v>0</v>
      </c>
      <c r="AD60" s="274">
        <f t="shared" si="10"/>
        <v>0</v>
      </c>
      <c r="AE60" s="275">
        <f t="shared" si="10"/>
        <v>0</v>
      </c>
      <c r="AF60" s="284">
        <f t="shared" si="10"/>
        <v>0</v>
      </c>
      <c r="AG60" s="276">
        <f t="shared" si="10"/>
        <v>0</v>
      </c>
      <c r="AH60" s="284">
        <f t="shared" si="10"/>
        <v>945</v>
      </c>
      <c r="AI60" s="284">
        <f t="shared" si="10"/>
        <v>5342</v>
      </c>
      <c r="AJ60" s="284">
        <f t="shared" si="10"/>
        <v>0</v>
      </c>
      <c r="AK60" s="284">
        <f t="shared" si="10"/>
        <v>17946</v>
      </c>
      <c r="AL60" s="277">
        <f>SUM(AL51:AL59)</f>
        <v>14</v>
      </c>
      <c r="AM60" s="287">
        <f t="shared" si="9"/>
        <v>51561</v>
      </c>
      <c r="AN60" s="278"/>
      <c r="AO60" s="257"/>
    </row>
    <row r="61" spans="1:41" ht="8.3000000000000007" customHeight="1" x14ac:dyDescent="0.25">
      <c r="A61" s="74"/>
      <c r="B61" s="75"/>
      <c r="C61" s="259"/>
      <c r="D61" s="260"/>
      <c r="E61" s="260"/>
      <c r="F61" s="260"/>
      <c r="G61" s="260"/>
      <c r="H61" s="260"/>
      <c r="I61" s="260"/>
      <c r="J61" s="260"/>
      <c r="K61" s="260"/>
      <c r="L61" s="260"/>
      <c r="M61" s="260"/>
      <c r="N61" s="260"/>
      <c r="O61" s="260"/>
      <c r="P61" s="260"/>
      <c r="Q61" s="260"/>
      <c r="R61" s="260"/>
      <c r="S61" s="260"/>
      <c r="T61" s="259"/>
      <c r="U61" s="259"/>
      <c r="V61" s="260"/>
      <c r="W61" s="260"/>
      <c r="X61" s="260"/>
      <c r="Y61" s="260"/>
      <c r="Z61" s="259"/>
      <c r="AA61" s="259"/>
      <c r="AB61" s="259"/>
      <c r="AC61" s="259"/>
      <c r="AD61" s="259"/>
      <c r="AE61" s="259"/>
      <c r="AF61" s="260"/>
      <c r="AG61" s="259"/>
      <c r="AH61" s="260"/>
      <c r="AI61" s="260"/>
      <c r="AJ61" s="260"/>
      <c r="AK61" s="260"/>
      <c r="AL61" s="279"/>
      <c r="AM61" s="280"/>
      <c r="AN61" s="256"/>
      <c r="AO61" s="257"/>
    </row>
    <row r="62" spans="1:41" x14ac:dyDescent="0.25">
      <c r="A62" s="77" t="s">
        <v>170</v>
      </c>
      <c r="B62" s="70" t="s">
        <v>171</v>
      </c>
      <c r="C62" s="252"/>
      <c r="D62" s="259"/>
      <c r="E62" s="259"/>
      <c r="F62" s="259"/>
      <c r="G62" s="259"/>
      <c r="H62" s="259"/>
      <c r="I62" s="259"/>
      <c r="J62" s="259"/>
      <c r="K62" s="252"/>
      <c r="L62" s="252"/>
      <c r="M62" s="252"/>
      <c r="N62" s="252"/>
      <c r="O62" s="252"/>
      <c r="P62" s="259"/>
      <c r="Q62" s="252"/>
      <c r="R62" s="252"/>
      <c r="S62" s="252"/>
      <c r="T62" s="252"/>
      <c r="U62" s="252"/>
      <c r="V62" s="259"/>
      <c r="W62" s="259"/>
      <c r="X62" s="252"/>
      <c r="Y62" s="252"/>
      <c r="Z62" s="252"/>
      <c r="AA62" s="252"/>
      <c r="AB62" s="252"/>
      <c r="AC62" s="252"/>
      <c r="AD62" s="252"/>
      <c r="AE62" s="252"/>
      <c r="AF62" s="259"/>
      <c r="AG62" s="252"/>
      <c r="AH62" s="259"/>
      <c r="AI62" s="259"/>
      <c r="AJ62" s="259"/>
      <c r="AK62" s="259"/>
      <c r="AL62" s="281"/>
      <c r="AM62" s="282"/>
      <c r="AN62" s="256"/>
      <c r="AO62" s="257"/>
    </row>
    <row r="63" spans="1:41" ht="14.4" customHeight="1" x14ac:dyDescent="0.25">
      <c r="A63" s="76">
        <v>610</v>
      </c>
      <c r="B63" s="72" t="s">
        <v>486</v>
      </c>
      <c r="C63" s="247">
        <v>0</v>
      </c>
      <c r="D63" s="247">
        <v>0</v>
      </c>
      <c r="E63" s="248">
        <v>0</v>
      </c>
      <c r="F63" s="247">
        <v>0</v>
      </c>
      <c r="G63" s="247">
        <v>0</v>
      </c>
      <c r="H63" s="247">
        <v>0</v>
      </c>
      <c r="I63" s="249">
        <v>0</v>
      </c>
      <c r="J63" s="247">
        <v>0</v>
      </c>
      <c r="K63" s="250">
        <v>0</v>
      </c>
      <c r="L63" s="252">
        <v>0</v>
      </c>
      <c r="M63" s="252">
        <v>0</v>
      </c>
      <c r="N63" s="252">
        <v>0</v>
      </c>
      <c r="O63" s="251">
        <v>0</v>
      </c>
      <c r="P63" s="247">
        <v>0</v>
      </c>
      <c r="Q63" s="247">
        <v>0</v>
      </c>
      <c r="R63" s="259">
        <v>0</v>
      </c>
      <c r="S63" s="247">
        <v>0</v>
      </c>
      <c r="T63" s="247">
        <v>0</v>
      </c>
      <c r="U63" s="247">
        <v>0</v>
      </c>
      <c r="V63" s="247">
        <v>65472</v>
      </c>
      <c r="W63" s="247">
        <v>0</v>
      </c>
      <c r="X63" s="289">
        <v>0</v>
      </c>
      <c r="Y63" s="259">
        <v>0</v>
      </c>
      <c r="Z63" s="252">
        <v>0</v>
      </c>
      <c r="AA63" s="252">
        <v>0</v>
      </c>
      <c r="AB63" s="252">
        <v>0</v>
      </c>
      <c r="AC63" s="252">
        <v>0</v>
      </c>
      <c r="AD63" s="252">
        <v>0</v>
      </c>
      <c r="AE63" s="251">
        <v>0</v>
      </c>
      <c r="AF63" s="247">
        <v>0</v>
      </c>
      <c r="AG63" s="253">
        <v>0</v>
      </c>
      <c r="AH63" s="247">
        <v>0</v>
      </c>
      <c r="AI63" s="247">
        <v>106</v>
      </c>
      <c r="AJ63" s="247">
        <v>0</v>
      </c>
      <c r="AK63" s="247">
        <v>158</v>
      </c>
      <c r="AL63" s="254">
        <v>0</v>
      </c>
      <c r="AM63" s="255">
        <f t="shared" ref="AM63:AM82" si="11">SUM(C63:AL63)</f>
        <v>65736</v>
      </c>
      <c r="AN63" s="256"/>
      <c r="AO63" s="257"/>
    </row>
    <row r="64" spans="1:41" ht="14.4" customHeight="1" x14ac:dyDescent="0.25">
      <c r="A64" s="76">
        <v>611</v>
      </c>
      <c r="B64" s="72" t="s">
        <v>487</v>
      </c>
      <c r="C64" s="247">
        <v>0</v>
      </c>
      <c r="D64" s="247">
        <v>0</v>
      </c>
      <c r="E64" s="248">
        <v>0</v>
      </c>
      <c r="F64" s="247">
        <v>0</v>
      </c>
      <c r="G64" s="247">
        <v>0</v>
      </c>
      <c r="H64" s="247">
        <v>0</v>
      </c>
      <c r="I64" s="249">
        <v>30</v>
      </c>
      <c r="J64" s="247">
        <v>0</v>
      </c>
      <c r="K64" s="250">
        <v>0</v>
      </c>
      <c r="L64" s="252">
        <v>0</v>
      </c>
      <c r="M64" s="251">
        <v>0</v>
      </c>
      <c r="N64" s="247">
        <v>0</v>
      </c>
      <c r="O64" s="247">
        <v>0</v>
      </c>
      <c r="P64" s="247">
        <v>370</v>
      </c>
      <c r="Q64" s="247">
        <v>0</v>
      </c>
      <c r="R64" s="247">
        <v>0</v>
      </c>
      <c r="S64" s="247">
        <v>0</v>
      </c>
      <c r="T64" s="247">
        <v>0</v>
      </c>
      <c r="U64" s="247">
        <v>0</v>
      </c>
      <c r="V64" s="247">
        <v>24076</v>
      </c>
      <c r="W64" s="247">
        <v>0</v>
      </c>
      <c r="X64" s="247">
        <v>0</v>
      </c>
      <c r="Y64" s="247">
        <v>0</v>
      </c>
      <c r="Z64" s="250">
        <v>0</v>
      </c>
      <c r="AA64" s="252">
        <v>0</v>
      </c>
      <c r="AB64" s="252">
        <v>0</v>
      </c>
      <c r="AC64" s="252">
        <v>0</v>
      </c>
      <c r="AD64" s="252">
        <v>0</v>
      </c>
      <c r="AE64" s="251">
        <v>0</v>
      </c>
      <c r="AF64" s="247">
        <v>0</v>
      </c>
      <c r="AG64" s="253">
        <v>0</v>
      </c>
      <c r="AH64" s="247">
        <v>0</v>
      </c>
      <c r="AI64" s="247">
        <v>0</v>
      </c>
      <c r="AJ64" s="247">
        <v>0</v>
      </c>
      <c r="AK64" s="247">
        <v>57</v>
      </c>
      <c r="AL64" s="254">
        <v>0</v>
      </c>
      <c r="AM64" s="255">
        <f t="shared" si="11"/>
        <v>24533</v>
      </c>
      <c r="AN64" s="256"/>
      <c r="AO64" s="257"/>
    </row>
    <row r="65" spans="1:41" ht="14.4" customHeight="1" x14ac:dyDescent="0.25">
      <c r="A65" s="76">
        <v>613</v>
      </c>
      <c r="B65" s="72" t="s">
        <v>488</v>
      </c>
      <c r="C65" s="247">
        <v>0</v>
      </c>
      <c r="D65" s="247">
        <v>0</v>
      </c>
      <c r="E65" s="248">
        <v>0</v>
      </c>
      <c r="F65" s="247">
        <v>0</v>
      </c>
      <c r="G65" s="247">
        <v>0</v>
      </c>
      <c r="H65" s="247">
        <v>0</v>
      </c>
      <c r="I65" s="249">
        <v>0</v>
      </c>
      <c r="J65" s="247">
        <v>0</v>
      </c>
      <c r="K65" s="250">
        <v>0</v>
      </c>
      <c r="L65" s="252">
        <v>0</v>
      </c>
      <c r="M65" s="252">
        <v>0</v>
      </c>
      <c r="N65" s="290">
        <v>0</v>
      </c>
      <c r="O65" s="291">
        <v>0</v>
      </c>
      <c r="P65" s="247">
        <v>30</v>
      </c>
      <c r="Q65" s="250">
        <v>0</v>
      </c>
      <c r="R65" s="252">
        <v>0</v>
      </c>
      <c r="S65" s="251">
        <v>0</v>
      </c>
      <c r="T65" s="247">
        <v>0</v>
      </c>
      <c r="U65" s="251">
        <v>0</v>
      </c>
      <c r="V65" s="247">
        <v>3631</v>
      </c>
      <c r="W65" s="247">
        <v>0</v>
      </c>
      <c r="X65" s="252">
        <v>0</v>
      </c>
      <c r="Y65" s="252">
        <v>0</v>
      </c>
      <c r="Z65" s="252">
        <v>0</v>
      </c>
      <c r="AA65" s="252">
        <v>0</v>
      </c>
      <c r="AB65" s="252">
        <v>0</v>
      </c>
      <c r="AC65" s="252">
        <v>0</v>
      </c>
      <c r="AD65" s="252">
        <v>0</v>
      </c>
      <c r="AE65" s="251">
        <v>0</v>
      </c>
      <c r="AF65" s="247">
        <v>0</v>
      </c>
      <c r="AG65" s="253">
        <v>0</v>
      </c>
      <c r="AH65" s="247">
        <v>0</v>
      </c>
      <c r="AI65" s="247">
        <v>0</v>
      </c>
      <c r="AJ65" s="247">
        <v>0</v>
      </c>
      <c r="AK65" s="247">
        <v>0</v>
      </c>
      <c r="AL65" s="254">
        <v>0</v>
      </c>
      <c r="AM65" s="255">
        <f t="shared" si="11"/>
        <v>3661</v>
      </c>
      <c r="AN65" s="256"/>
      <c r="AO65" s="257"/>
    </row>
    <row r="66" spans="1:41" ht="14.4" customHeight="1" x14ac:dyDescent="0.25">
      <c r="A66" s="76">
        <v>614</v>
      </c>
      <c r="B66" s="72" t="s">
        <v>489</v>
      </c>
      <c r="C66" s="247">
        <v>0</v>
      </c>
      <c r="D66" s="265">
        <v>0</v>
      </c>
      <c r="E66" s="266">
        <v>0</v>
      </c>
      <c r="F66" s="265">
        <v>0</v>
      </c>
      <c r="G66" s="265">
        <v>0</v>
      </c>
      <c r="H66" s="265">
        <v>0</v>
      </c>
      <c r="I66" s="267">
        <v>0</v>
      </c>
      <c r="J66" s="265">
        <v>0</v>
      </c>
      <c r="K66" s="250">
        <v>0</v>
      </c>
      <c r="L66" s="252">
        <v>0</v>
      </c>
      <c r="M66" s="252">
        <v>0</v>
      </c>
      <c r="N66" s="252">
        <v>0</v>
      </c>
      <c r="O66" s="251">
        <v>0</v>
      </c>
      <c r="P66" s="265">
        <v>0</v>
      </c>
      <c r="Q66" s="250">
        <v>0</v>
      </c>
      <c r="R66" s="252">
        <v>0</v>
      </c>
      <c r="S66" s="251">
        <v>0</v>
      </c>
      <c r="T66" s="247">
        <v>1354</v>
      </c>
      <c r="U66" s="265">
        <v>0</v>
      </c>
      <c r="V66" s="265">
        <v>50</v>
      </c>
      <c r="W66" s="265">
        <v>0</v>
      </c>
      <c r="X66" s="252">
        <v>0</v>
      </c>
      <c r="Y66" s="259">
        <v>0</v>
      </c>
      <c r="Z66" s="252">
        <v>0</v>
      </c>
      <c r="AA66" s="252">
        <v>0</v>
      </c>
      <c r="AB66" s="252">
        <v>0</v>
      </c>
      <c r="AC66" s="252">
        <v>0</v>
      </c>
      <c r="AD66" s="252">
        <v>0</v>
      </c>
      <c r="AE66" s="251">
        <v>0</v>
      </c>
      <c r="AF66" s="265">
        <v>0</v>
      </c>
      <c r="AG66" s="253">
        <v>0</v>
      </c>
      <c r="AH66" s="265">
        <v>0</v>
      </c>
      <c r="AI66" s="265">
        <v>0</v>
      </c>
      <c r="AJ66" s="265">
        <v>0</v>
      </c>
      <c r="AK66" s="265">
        <v>0</v>
      </c>
      <c r="AL66" s="254">
        <v>0</v>
      </c>
      <c r="AM66" s="255">
        <f t="shared" si="11"/>
        <v>1404</v>
      </c>
      <c r="AN66" s="256"/>
      <c r="AO66" s="257"/>
    </row>
    <row r="67" spans="1:41" ht="14.4" customHeight="1" x14ac:dyDescent="0.25">
      <c r="A67" s="76">
        <v>621</v>
      </c>
      <c r="B67" s="72" t="s">
        <v>172</v>
      </c>
      <c r="C67" s="247">
        <v>0</v>
      </c>
      <c r="D67" s="292">
        <v>0</v>
      </c>
      <c r="E67" s="293">
        <v>0</v>
      </c>
      <c r="F67" s="292">
        <v>0</v>
      </c>
      <c r="G67" s="292">
        <v>0</v>
      </c>
      <c r="H67" s="292">
        <v>0</v>
      </c>
      <c r="I67" s="294">
        <v>0</v>
      </c>
      <c r="J67" s="292">
        <v>0</v>
      </c>
      <c r="K67" s="247">
        <v>0</v>
      </c>
      <c r="L67" s="247">
        <v>0</v>
      </c>
      <c r="M67" s="247">
        <v>0</v>
      </c>
      <c r="N67" s="247">
        <v>0</v>
      </c>
      <c r="O67" s="247">
        <v>0</v>
      </c>
      <c r="P67" s="247">
        <v>14</v>
      </c>
      <c r="Q67" s="247">
        <v>0</v>
      </c>
      <c r="R67" s="247">
        <v>0</v>
      </c>
      <c r="S67" s="295">
        <v>0</v>
      </c>
      <c r="T67" s="247">
        <v>0</v>
      </c>
      <c r="U67" s="247">
        <v>0</v>
      </c>
      <c r="V67" s="292">
        <v>0</v>
      </c>
      <c r="W67" s="292">
        <v>27</v>
      </c>
      <c r="X67" s="247">
        <v>0</v>
      </c>
      <c r="Y67" s="247">
        <v>0</v>
      </c>
      <c r="Z67" s="250">
        <v>0</v>
      </c>
      <c r="AA67" s="252">
        <v>0</v>
      </c>
      <c r="AB67" s="252">
        <v>0</v>
      </c>
      <c r="AC67" s="252">
        <v>0</v>
      </c>
      <c r="AD67" s="252">
        <v>0</v>
      </c>
      <c r="AE67" s="251">
        <v>0</v>
      </c>
      <c r="AF67" s="292">
        <v>0</v>
      </c>
      <c r="AG67" s="253">
        <v>0</v>
      </c>
      <c r="AH67" s="292">
        <v>0</v>
      </c>
      <c r="AI67" s="292">
        <v>0</v>
      </c>
      <c r="AJ67" s="292">
        <v>0</v>
      </c>
      <c r="AK67" s="292">
        <v>38</v>
      </c>
      <c r="AL67" s="254">
        <v>0</v>
      </c>
      <c r="AM67" s="287">
        <f t="shared" si="11"/>
        <v>79</v>
      </c>
      <c r="AN67" s="256"/>
      <c r="AO67" s="257"/>
    </row>
    <row r="68" spans="1:41" ht="14.4" customHeight="1" x14ac:dyDescent="0.25">
      <c r="A68" s="76">
        <v>623</v>
      </c>
      <c r="B68" s="72" t="s">
        <v>707</v>
      </c>
      <c r="C68" s="247">
        <v>0</v>
      </c>
      <c r="D68" s="292">
        <v>0</v>
      </c>
      <c r="E68" s="293">
        <v>0</v>
      </c>
      <c r="F68" s="292">
        <v>0</v>
      </c>
      <c r="G68" s="292">
        <v>0</v>
      </c>
      <c r="H68" s="292">
        <v>0</v>
      </c>
      <c r="I68" s="294">
        <v>0</v>
      </c>
      <c r="J68" s="292">
        <v>0</v>
      </c>
      <c r="K68" s="250">
        <v>0</v>
      </c>
      <c r="L68" s="252">
        <v>0</v>
      </c>
      <c r="M68" s="252">
        <v>0</v>
      </c>
      <c r="N68" s="252">
        <v>0</v>
      </c>
      <c r="O68" s="251">
        <v>0</v>
      </c>
      <c r="P68" s="262">
        <v>0</v>
      </c>
      <c r="Q68" s="262">
        <v>0</v>
      </c>
      <c r="R68" s="252">
        <v>0</v>
      </c>
      <c r="S68" s="247">
        <v>0</v>
      </c>
      <c r="T68" s="247">
        <v>0</v>
      </c>
      <c r="U68" s="247">
        <v>0</v>
      </c>
      <c r="V68" s="247">
        <v>6750</v>
      </c>
      <c r="W68" s="247">
        <v>152</v>
      </c>
      <c r="X68" s="250">
        <v>0</v>
      </c>
      <c r="Y68" s="252">
        <v>0</v>
      </c>
      <c r="Z68" s="252">
        <v>0</v>
      </c>
      <c r="AA68" s="252">
        <v>0</v>
      </c>
      <c r="AB68" s="252">
        <v>0</v>
      </c>
      <c r="AC68" s="252">
        <v>0</v>
      </c>
      <c r="AD68" s="252">
        <v>0</v>
      </c>
      <c r="AE68" s="251">
        <v>0</v>
      </c>
      <c r="AF68" s="292">
        <v>0</v>
      </c>
      <c r="AG68" s="253">
        <v>0</v>
      </c>
      <c r="AH68" s="292">
        <v>0</v>
      </c>
      <c r="AI68" s="292">
        <v>0</v>
      </c>
      <c r="AJ68" s="292">
        <v>0</v>
      </c>
      <c r="AK68" s="292">
        <v>38</v>
      </c>
      <c r="AL68" s="254">
        <v>0</v>
      </c>
      <c r="AM68" s="287">
        <f t="shared" si="11"/>
        <v>6940</v>
      </c>
      <c r="AN68" s="256"/>
      <c r="AO68" s="257"/>
    </row>
    <row r="69" spans="1:41" ht="14.4" customHeight="1" x14ac:dyDescent="0.25">
      <c r="A69" s="76">
        <v>641</v>
      </c>
      <c r="B69" s="72" t="s">
        <v>173</v>
      </c>
      <c r="C69" s="247">
        <v>0</v>
      </c>
      <c r="D69" s="247">
        <v>0</v>
      </c>
      <c r="E69" s="248">
        <v>0</v>
      </c>
      <c r="F69" s="247">
        <v>0</v>
      </c>
      <c r="G69" s="247">
        <v>0</v>
      </c>
      <c r="H69" s="247">
        <v>0</v>
      </c>
      <c r="I69" s="249">
        <v>0</v>
      </c>
      <c r="J69" s="247">
        <v>0</v>
      </c>
      <c r="K69" s="247">
        <v>0</v>
      </c>
      <c r="L69" s="247">
        <v>0</v>
      </c>
      <c r="M69" s="247">
        <v>0</v>
      </c>
      <c r="N69" s="247">
        <v>0</v>
      </c>
      <c r="O69" s="247">
        <v>0</v>
      </c>
      <c r="P69" s="247">
        <v>0</v>
      </c>
      <c r="Q69" s="247">
        <v>0</v>
      </c>
      <c r="R69" s="247">
        <v>0</v>
      </c>
      <c r="S69" s="247">
        <v>0</v>
      </c>
      <c r="T69" s="250">
        <v>0</v>
      </c>
      <c r="U69" s="251">
        <v>0</v>
      </c>
      <c r="V69" s="247">
        <v>0</v>
      </c>
      <c r="W69" s="247">
        <v>0</v>
      </c>
      <c r="X69" s="247">
        <v>0</v>
      </c>
      <c r="Y69" s="247">
        <v>0</v>
      </c>
      <c r="Z69" s="250">
        <v>0</v>
      </c>
      <c r="AA69" s="252">
        <v>0</v>
      </c>
      <c r="AB69" s="252">
        <v>0</v>
      </c>
      <c r="AC69" s="252">
        <v>0</v>
      </c>
      <c r="AD69" s="252">
        <v>0</v>
      </c>
      <c r="AE69" s="251">
        <v>0</v>
      </c>
      <c r="AF69" s="247">
        <v>0</v>
      </c>
      <c r="AG69" s="253">
        <v>0</v>
      </c>
      <c r="AH69" s="247">
        <v>0</v>
      </c>
      <c r="AI69" s="247">
        <v>0</v>
      </c>
      <c r="AJ69" s="247">
        <v>0</v>
      </c>
      <c r="AK69" s="247">
        <v>0</v>
      </c>
      <c r="AL69" s="254">
        <v>0</v>
      </c>
      <c r="AM69" s="255">
        <f t="shared" si="11"/>
        <v>0</v>
      </c>
      <c r="AN69" s="256"/>
      <c r="AO69" s="257"/>
    </row>
    <row r="70" spans="1:41" ht="14.4" customHeight="1" x14ac:dyDescent="0.25">
      <c r="A70" s="76">
        <v>650</v>
      </c>
      <c r="B70" s="72" t="s">
        <v>174</v>
      </c>
      <c r="C70" s="247">
        <v>0</v>
      </c>
      <c r="D70" s="247">
        <v>0</v>
      </c>
      <c r="E70" s="248">
        <v>0</v>
      </c>
      <c r="F70" s="247">
        <v>0</v>
      </c>
      <c r="G70" s="247">
        <v>0</v>
      </c>
      <c r="H70" s="247">
        <v>0</v>
      </c>
      <c r="I70" s="249">
        <v>0</v>
      </c>
      <c r="J70" s="247">
        <v>0</v>
      </c>
      <c r="K70" s="247">
        <v>0</v>
      </c>
      <c r="L70" s="247">
        <v>0</v>
      </c>
      <c r="M70" s="247">
        <v>0</v>
      </c>
      <c r="N70" s="247">
        <v>0</v>
      </c>
      <c r="O70" s="247">
        <v>0</v>
      </c>
      <c r="P70" s="247">
        <v>448</v>
      </c>
      <c r="Q70" s="247">
        <v>0</v>
      </c>
      <c r="R70" s="247">
        <v>0</v>
      </c>
      <c r="S70" s="247">
        <v>6844</v>
      </c>
      <c r="T70" s="252">
        <v>0</v>
      </c>
      <c r="U70" s="247">
        <v>0</v>
      </c>
      <c r="V70" s="247">
        <v>126</v>
      </c>
      <c r="W70" s="247">
        <v>0</v>
      </c>
      <c r="X70" s="247">
        <v>0</v>
      </c>
      <c r="Y70" s="247">
        <v>0</v>
      </c>
      <c r="Z70" s="250">
        <v>0</v>
      </c>
      <c r="AA70" s="252">
        <v>0</v>
      </c>
      <c r="AB70" s="252">
        <v>0</v>
      </c>
      <c r="AC70" s="252">
        <v>0</v>
      </c>
      <c r="AD70" s="252">
        <v>0</v>
      </c>
      <c r="AE70" s="251">
        <v>0</v>
      </c>
      <c r="AF70" s="247">
        <v>0</v>
      </c>
      <c r="AG70" s="253">
        <v>0</v>
      </c>
      <c r="AH70" s="247">
        <v>0</v>
      </c>
      <c r="AI70" s="247">
        <v>0</v>
      </c>
      <c r="AJ70" s="247">
        <v>0</v>
      </c>
      <c r="AK70" s="247">
        <v>1198</v>
      </c>
      <c r="AL70" s="254">
        <v>0</v>
      </c>
      <c r="AM70" s="255">
        <f t="shared" si="11"/>
        <v>8616</v>
      </c>
      <c r="AN70" s="256"/>
      <c r="AO70" s="257"/>
    </row>
    <row r="71" spans="1:41" ht="14.4" customHeight="1" x14ac:dyDescent="0.25">
      <c r="A71" s="76">
        <v>661</v>
      </c>
      <c r="B71" s="72" t="s">
        <v>490</v>
      </c>
      <c r="C71" s="247">
        <v>0</v>
      </c>
      <c r="D71" s="296">
        <v>0</v>
      </c>
      <c r="E71" s="297">
        <v>0</v>
      </c>
      <c r="F71" s="265">
        <v>0</v>
      </c>
      <c r="G71" s="296">
        <v>0</v>
      </c>
      <c r="H71" s="296">
        <v>0</v>
      </c>
      <c r="I71" s="298">
        <v>0</v>
      </c>
      <c r="J71" s="296">
        <v>0</v>
      </c>
      <c r="K71" s="252">
        <v>0</v>
      </c>
      <c r="L71" s="252">
        <v>0</v>
      </c>
      <c r="M71" s="252">
        <v>0</v>
      </c>
      <c r="N71" s="252">
        <v>0</v>
      </c>
      <c r="O71" s="252">
        <v>0</v>
      </c>
      <c r="P71" s="296">
        <v>0</v>
      </c>
      <c r="Q71" s="252">
        <v>0</v>
      </c>
      <c r="R71" s="252">
        <v>0</v>
      </c>
      <c r="S71" s="252">
        <v>0</v>
      </c>
      <c r="T71" s="252">
        <v>0</v>
      </c>
      <c r="U71" s="296">
        <v>0</v>
      </c>
      <c r="V71" s="296">
        <v>0</v>
      </c>
      <c r="W71" s="296">
        <v>0</v>
      </c>
      <c r="X71" s="252">
        <v>0</v>
      </c>
      <c r="Y71" s="252">
        <v>0</v>
      </c>
      <c r="Z71" s="252">
        <v>0</v>
      </c>
      <c r="AA71" s="252">
        <v>0</v>
      </c>
      <c r="AB71" s="252">
        <v>0</v>
      </c>
      <c r="AC71" s="252">
        <v>0</v>
      </c>
      <c r="AD71" s="252">
        <v>0</v>
      </c>
      <c r="AE71" s="251">
        <v>0</v>
      </c>
      <c r="AF71" s="265">
        <v>0</v>
      </c>
      <c r="AG71" s="253">
        <v>0</v>
      </c>
      <c r="AH71" s="296">
        <v>0</v>
      </c>
      <c r="AI71" s="296">
        <v>0</v>
      </c>
      <c r="AJ71" s="296">
        <v>0</v>
      </c>
      <c r="AK71" s="296">
        <v>0</v>
      </c>
      <c r="AL71" s="254">
        <v>0</v>
      </c>
      <c r="AM71" s="255">
        <f t="shared" si="11"/>
        <v>0</v>
      </c>
      <c r="AN71" s="256"/>
      <c r="AO71" s="257"/>
    </row>
    <row r="72" spans="1:41" ht="14.4" customHeight="1" x14ac:dyDescent="0.25">
      <c r="A72" s="76">
        <v>662</v>
      </c>
      <c r="B72" s="72" t="s">
        <v>491</v>
      </c>
      <c r="C72" s="247">
        <v>0</v>
      </c>
      <c r="D72" s="296">
        <v>0</v>
      </c>
      <c r="E72" s="297">
        <v>0</v>
      </c>
      <c r="F72" s="265">
        <v>0</v>
      </c>
      <c r="G72" s="296">
        <v>0</v>
      </c>
      <c r="H72" s="296">
        <v>0</v>
      </c>
      <c r="I72" s="298">
        <v>0</v>
      </c>
      <c r="J72" s="296">
        <v>0</v>
      </c>
      <c r="K72" s="252">
        <v>0</v>
      </c>
      <c r="L72" s="252">
        <v>0</v>
      </c>
      <c r="M72" s="252">
        <v>0</v>
      </c>
      <c r="N72" s="252">
        <v>0</v>
      </c>
      <c r="O72" s="252">
        <v>0</v>
      </c>
      <c r="P72" s="296">
        <v>0</v>
      </c>
      <c r="Q72" s="252">
        <v>0</v>
      </c>
      <c r="R72" s="252">
        <v>0</v>
      </c>
      <c r="S72" s="252">
        <v>0</v>
      </c>
      <c r="T72" s="252">
        <v>0</v>
      </c>
      <c r="U72" s="296">
        <v>0</v>
      </c>
      <c r="V72" s="296">
        <v>24415</v>
      </c>
      <c r="W72" s="296">
        <v>143</v>
      </c>
      <c r="X72" s="252">
        <v>0</v>
      </c>
      <c r="Y72" s="252">
        <v>0</v>
      </c>
      <c r="Z72" s="252">
        <v>0</v>
      </c>
      <c r="AA72" s="252">
        <v>0</v>
      </c>
      <c r="AB72" s="252">
        <v>0</v>
      </c>
      <c r="AC72" s="252">
        <v>0</v>
      </c>
      <c r="AD72" s="252">
        <v>0</v>
      </c>
      <c r="AE72" s="251">
        <v>0</v>
      </c>
      <c r="AF72" s="265">
        <v>0</v>
      </c>
      <c r="AG72" s="253">
        <v>0</v>
      </c>
      <c r="AH72" s="296">
        <v>0</v>
      </c>
      <c r="AI72" s="296">
        <v>0</v>
      </c>
      <c r="AJ72" s="296">
        <v>0</v>
      </c>
      <c r="AK72" s="296">
        <v>35</v>
      </c>
      <c r="AL72" s="254">
        <v>0</v>
      </c>
      <c r="AM72" s="255">
        <f t="shared" si="11"/>
        <v>24593</v>
      </c>
      <c r="AN72" s="256"/>
      <c r="AO72" s="257"/>
    </row>
    <row r="73" spans="1:41" ht="14.4" customHeight="1" x14ac:dyDescent="0.25">
      <c r="A73" s="76">
        <v>663</v>
      </c>
      <c r="B73" s="72" t="s">
        <v>554</v>
      </c>
      <c r="C73" s="247">
        <v>0</v>
      </c>
      <c r="D73" s="247">
        <v>0</v>
      </c>
      <c r="E73" s="247">
        <v>0</v>
      </c>
      <c r="F73" s="292">
        <v>0</v>
      </c>
      <c r="G73" s="292">
        <v>0</v>
      </c>
      <c r="H73" s="292">
        <v>0</v>
      </c>
      <c r="I73" s="294">
        <v>0</v>
      </c>
      <c r="J73" s="292">
        <v>0</v>
      </c>
      <c r="K73" s="247">
        <v>0</v>
      </c>
      <c r="L73" s="247">
        <v>0</v>
      </c>
      <c r="M73" s="247">
        <v>0</v>
      </c>
      <c r="N73" s="247">
        <v>0</v>
      </c>
      <c r="O73" s="247">
        <v>0</v>
      </c>
      <c r="P73" s="247">
        <v>0</v>
      </c>
      <c r="Q73" s="252">
        <v>0</v>
      </c>
      <c r="R73" s="252">
        <v>0</v>
      </c>
      <c r="S73" s="247">
        <v>0</v>
      </c>
      <c r="T73" s="247">
        <v>0</v>
      </c>
      <c r="U73" s="247">
        <v>0</v>
      </c>
      <c r="V73" s="247">
        <v>29981</v>
      </c>
      <c r="W73" s="247">
        <v>4992</v>
      </c>
      <c r="X73" s="247">
        <v>0</v>
      </c>
      <c r="Y73" s="247">
        <v>0</v>
      </c>
      <c r="Z73" s="252">
        <v>0</v>
      </c>
      <c r="AA73" s="252">
        <v>0</v>
      </c>
      <c r="AB73" s="252">
        <v>0</v>
      </c>
      <c r="AC73" s="252">
        <v>0</v>
      </c>
      <c r="AD73" s="252">
        <v>0</v>
      </c>
      <c r="AE73" s="251">
        <v>0</v>
      </c>
      <c r="AF73" s="265">
        <v>0</v>
      </c>
      <c r="AG73" s="253">
        <v>0</v>
      </c>
      <c r="AH73" s="296">
        <v>0</v>
      </c>
      <c r="AI73" s="296">
        <v>0</v>
      </c>
      <c r="AJ73" s="296">
        <v>0</v>
      </c>
      <c r="AK73" s="296">
        <v>79</v>
      </c>
      <c r="AL73" s="254">
        <v>0</v>
      </c>
      <c r="AM73" s="255">
        <f t="shared" si="11"/>
        <v>35052</v>
      </c>
      <c r="AN73" s="256"/>
      <c r="AO73" s="257"/>
    </row>
    <row r="74" spans="1:41" ht="14.4" customHeight="1" x14ac:dyDescent="0.25">
      <c r="A74" s="76">
        <v>667</v>
      </c>
      <c r="B74" s="72" t="s">
        <v>492</v>
      </c>
      <c r="C74" s="259">
        <v>0</v>
      </c>
      <c r="D74" s="259">
        <v>0</v>
      </c>
      <c r="E74" s="259">
        <v>0</v>
      </c>
      <c r="F74" s="260">
        <v>0</v>
      </c>
      <c r="G74" s="260">
        <v>0</v>
      </c>
      <c r="H74" s="260">
        <v>0</v>
      </c>
      <c r="I74" s="260">
        <v>0</v>
      </c>
      <c r="J74" s="260">
        <v>0</v>
      </c>
      <c r="K74" s="290">
        <v>0</v>
      </c>
      <c r="L74" s="290">
        <v>0</v>
      </c>
      <c r="M74" s="290">
        <v>0</v>
      </c>
      <c r="N74" s="290">
        <v>0</v>
      </c>
      <c r="O74" s="290">
        <v>0</v>
      </c>
      <c r="P74" s="260">
        <v>0</v>
      </c>
      <c r="Q74" s="252">
        <v>0</v>
      </c>
      <c r="R74" s="252">
        <v>0</v>
      </c>
      <c r="S74" s="290">
        <v>0</v>
      </c>
      <c r="T74" s="252">
        <v>0</v>
      </c>
      <c r="U74" s="252">
        <v>0</v>
      </c>
      <c r="V74" s="252">
        <v>0</v>
      </c>
      <c r="W74" s="252">
        <v>0</v>
      </c>
      <c r="X74" s="290">
        <v>0</v>
      </c>
      <c r="Y74" s="290">
        <v>0</v>
      </c>
      <c r="Z74" s="252">
        <v>0</v>
      </c>
      <c r="AA74" s="252">
        <v>0</v>
      </c>
      <c r="AB74" s="252">
        <v>0</v>
      </c>
      <c r="AC74" s="252">
        <v>0</v>
      </c>
      <c r="AD74" s="252">
        <v>0</v>
      </c>
      <c r="AE74" s="252">
        <v>0</v>
      </c>
      <c r="AF74" s="260">
        <v>0</v>
      </c>
      <c r="AG74" s="252">
        <v>0</v>
      </c>
      <c r="AH74" s="260">
        <v>0</v>
      </c>
      <c r="AI74" s="260">
        <v>0</v>
      </c>
      <c r="AJ74" s="260">
        <v>0</v>
      </c>
      <c r="AK74" s="260">
        <v>0</v>
      </c>
      <c r="AL74" s="281">
        <v>0</v>
      </c>
      <c r="AM74" s="283">
        <f>SUM(C74:AL74)</f>
        <v>0</v>
      </c>
      <c r="AN74" s="256"/>
      <c r="AO74" s="257"/>
    </row>
    <row r="75" spans="1:41" ht="14.4" customHeight="1" x14ac:dyDescent="0.25">
      <c r="A75" s="76">
        <v>670</v>
      </c>
      <c r="B75" s="72" t="s">
        <v>552</v>
      </c>
      <c r="C75" s="299">
        <v>0</v>
      </c>
      <c r="D75" s="247">
        <v>0</v>
      </c>
      <c r="E75" s="248">
        <v>0</v>
      </c>
      <c r="F75" s="247">
        <v>0</v>
      </c>
      <c r="G75" s="247">
        <v>0</v>
      </c>
      <c r="H75" s="247">
        <v>0</v>
      </c>
      <c r="I75" s="249">
        <v>0</v>
      </c>
      <c r="J75" s="247">
        <v>50</v>
      </c>
      <c r="K75" s="247">
        <v>0</v>
      </c>
      <c r="L75" s="247">
        <v>0</v>
      </c>
      <c r="M75" s="247">
        <v>2894</v>
      </c>
      <c r="N75" s="247">
        <v>11</v>
      </c>
      <c r="O75" s="247">
        <v>0</v>
      </c>
      <c r="P75" s="247">
        <v>3052</v>
      </c>
      <c r="Q75" s="252">
        <v>0</v>
      </c>
      <c r="R75" s="252">
        <v>0</v>
      </c>
      <c r="S75" s="247">
        <v>395</v>
      </c>
      <c r="T75" s="247">
        <v>0</v>
      </c>
      <c r="U75" s="247">
        <v>0</v>
      </c>
      <c r="V75" s="247">
        <v>1123</v>
      </c>
      <c r="W75" s="247">
        <v>7437</v>
      </c>
      <c r="X75" s="247">
        <v>0</v>
      </c>
      <c r="Y75" s="247">
        <v>0</v>
      </c>
      <c r="Z75" s="252">
        <v>0</v>
      </c>
      <c r="AA75" s="252">
        <v>0</v>
      </c>
      <c r="AB75" s="252">
        <v>0</v>
      </c>
      <c r="AC75" s="252">
        <v>0</v>
      </c>
      <c r="AD75" s="252">
        <v>0</v>
      </c>
      <c r="AE75" s="251">
        <v>0</v>
      </c>
      <c r="AF75" s="265">
        <v>0</v>
      </c>
      <c r="AG75" s="253">
        <v>0</v>
      </c>
      <c r="AH75" s="296">
        <v>0</v>
      </c>
      <c r="AI75" s="296">
        <v>37</v>
      </c>
      <c r="AJ75" s="296">
        <v>0</v>
      </c>
      <c r="AK75" s="296">
        <v>2363</v>
      </c>
      <c r="AL75" s="254">
        <v>0</v>
      </c>
      <c r="AM75" s="255">
        <f t="shared" si="11"/>
        <v>17362</v>
      </c>
      <c r="AN75" s="256"/>
      <c r="AO75" s="257"/>
    </row>
    <row r="76" spans="1:41" ht="14.4" customHeight="1" x14ac:dyDescent="0.25">
      <c r="A76" s="76">
        <v>671</v>
      </c>
      <c r="B76" s="72" t="s">
        <v>553</v>
      </c>
      <c r="C76" s="299">
        <v>0</v>
      </c>
      <c r="D76" s="247">
        <v>0</v>
      </c>
      <c r="E76" s="248">
        <v>0</v>
      </c>
      <c r="F76" s="247">
        <v>0</v>
      </c>
      <c r="G76" s="247">
        <v>0</v>
      </c>
      <c r="H76" s="247">
        <v>0</v>
      </c>
      <c r="I76" s="249">
        <v>0</v>
      </c>
      <c r="J76" s="247">
        <v>0</v>
      </c>
      <c r="K76" s="247">
        <v>0</v>
      </c>
      <c r="L76" s="247">
        <v>0</v>
      </c>
      <c r="M76" s="247">
        <v>0</v>
      </c>
      <c r="N76" s="247">
        <v>0</v>
      </c>
      <c r="O76" s="247">
        <v>0</v>
      </c>
      <c r="P76" s="247">
        <v>0</v>
      </c>
      <c r="Q76" s="252">
        <v>0</v>
      </c>
      <c r="R76" s="252">
        <v>0</v>
      </c>
      <c r="S76" s="247">
        <v>586</v>
      </c>
      <c r="T76" s="247">
        <v>0</v>
      </c>
      <c r="U76" s="247">
        <v>0</v>
      </c>
      <c r="V76" s="247">
        <v>6857</v>
      </c>
      <c r="W76" s="247">
        <v>1487</v>
      </c>
      <c r="X76" s="247">
        <v>0</v>
      </c>
      <c r="Y76" s="247">
        <v>0</v>
      </c>
      <c r="Z76" s="252">
        <v>0</v>
      </c>
      <c r="AA76" s="252">
        <v>0</v>
      </c>
      <c r="AB76" s="252">
        <v>0</v>
      </c>
      <c r="AC76" s="252">
        <v>0</v>
      </c>
      <c r="AD76" s="252">
        <v>0</v>
      </c>
      <c r="AE76" s="251">
        <v>0</v>
      </c>
      <c r="AF76" s="265">
        <v>0</v>
      </c>
      <c r="AG76" s="253">
        <v>0</v>
      </c>
      <c r="AH76" s="296">
        <v>0</v>
      </c>
      <c r="AI76" s="296">
        <v>0</v>
      </c>
      <c r="AJ76" s="296">
        <v>0</v>
      </c>
      <c r="AK76" s="296">
        <v>0</v>
      </c>
      <c r="AL76" s="254">
        <v>0</v>
      </c>
      <c r="AM76" s="255">
        <f t="shared" si="11"/>
        <v>8930</v>
      </c>
      <c r="AN76" s="256"/>
      <c r="AO76" s="257"/>
    </row>
    <row r="77" spans="1:41" ht="14.4" customHeight="1" x14ac:dyDescent="0.25">
      <c r="A77" s="76">
        <v>672</v>
      </c>
      <c r="B77" s="72" t="s">
        <v>569</v>
      </c>
      <c r="C77" s="247">
        <v>0</v>
      </c>
      <c r="D77" s="247">
        <v>0</v>
      </c>
      <c r="E77" s="247">
        <v>0</v>
      </c>
      <c r="F77" s="265">
        <v>0</v>
      </c>
      <c r="G77" s="296">
        <v>0</v>
      </c>
      <c r="H77" s="296">
        <v>0</v>
      </c>
      <c r="I77" s="298">
        <v>0</v>
      </c>
      <c r="J77" s="296">
        <v>0</v>
      </c>
      <c r="K77" s="252">
        <v>0</v>
      </c>
      <c r="L77" s="252">
        <v>0</v>
      </c>
      <c r="M77" s="252">
        <v>0</v>
      </c>
      <c r="N77" s="252">
        <v>0</v>
      </c>
      <c r="O77" s="252">
        <v>0</v>
      </c>
      <c r="P77" s="296">
        <v>0</v>
      </c>
      <c r="Q77" s="252">
        <v>0</v>
      </c>
      <c r="R77" s="252">
        <v>0</v>
      </c>
      <c r="S77" s="252">
        <v>0</v>
      </c>
      <c r="T77" s="252">
        <v>0</v>
      </c>
      <c r="U77" s="247">
        <v>0</v>
      </c>
      <c r="V77" s="247">
        <v>5351</v>
      </c>
      <c r="W77" s="247">
        <v>0</v>
      </c>
      <c r="X77" s="252">
        <v>0</v>
      </c>
      <c r="Y77" s="252">
        <v>0</v>
      </c>
      <c r="Z77" s="252">
        <v>0</v>
      </c>
      <c r="AA77" s="252">
        <v>0</v>
      </c>
      <c r="AB77" s="252">
        <v>0</v>
      </c>
      <c r="AC77" s="252">
        <v>0</v>
      </c>
      <c r="AD77" s="252">
        <v>0</v>
      </c>
      <c r="AE77" s="251">
        <v>0</v>
      </c>
      <c r="AF77" s="265">
        <v>0</v>
      </c>
      <c r="AG77" s="253">
        <v>0</v>
      </c>
      <c r="AH77" s="296">
        <v>0</v>
      </c>
      <c r="AI77" s="296">
        <v>0</v>
      </c>
      <c r="AJ77" s="296">
        <v>0</v>
      </c>
      <c r="AK77" s="296">
        <v>0</v>
      </c>
      <c r="AL77" s="254">
        <v>0</v>
      </c>
      <c r="AM77" s="255">
        <f>SUM(C77:AL77)</f>
        <v>5351</v>
      </c>
      <c r="AN77" s="256"/>
      <c r="AO77" s="257"/>
    </row>
    <row r="78" spans="1:41" ht="14.4" customHeight="1" x14ac:dyDescent="0.25">
      <c r="A78" s="76">
        <v>677</v>
      </c>
      <c r="B78" s="72" t="s">
        <v>580</v>
      </c>
      <c r="C78" s="259">
        <v>0</v>
      </c>
      <c r="D78" s="259">
        <v>0</v>
      </c>
      <c r="E78" s="259">
        <v>0</v>
      </c>
      <c r="F78" s="260">
        <v>0</v>
      </c>
      <c r="G78" s="260">
        <v>0</v>
      </c>
      <c r="H78" s="260">
        <v>0</v>
      </c>
      <c r="I78" s="260">
        <v>0</v>
      </c>
      <c r="J78" s="260">
        <v>0</v>
      </c>
      <c r="K78" s="252">
        <v>0</v>
      </c>
      <c r="L78" s="252">
        <v>0</v>
      </c>
      <c r="M78" s="252">
        <v>0</v>
      </c>
      <c r="N78" s="252">
        <v>0</v>
      </c>
      <c r="O78" s="252">
        <v>0</v>
      </c>
      <c r="P78" s="260">
        <v>0</v>
      </c>
      <c r="Q78" s="252">
        <v>0</v>
      </c>
      <c r="R78" s="252">
        <v>0</v>
      </c>
      <c r="S78" s="252">
        <v>0</v>
      </c>
      <c r="T78" s="252">
        <v>0</v>
      </c>
      <c r="U78" s="252">
        <v>0</v>
      </c>
      <c r="V78" s="252">
        <v>0</v>
      </c>
      <c r="W78" s="252">
        <v>0</v>
      </c>
      <c r="X78" s="252">
        <v>0</v>
      </c>
      <c r="Y78" s="252">
        <v>0</v>
      </c>
      <c r="Z78" s="252">
        <v>0</v>
      </c>
      <c r="AA78" s="252">
        <v>0</v>
      </c>
      <c r="AB78" s="252">
        <v>0</v>
      </c>
      <c r="AC78" s="252">
        <v>0</v>
      </c>
      <c r="AD78" s="252">
        <v>0</v>
      </c>
      <c r="AE78" s="252">
        <v>0</v>
      </c>
      <c r="AF78" s="260">
        <v>0</v>
      </c>
      <c r="AG78" s="252">
        <v>0</v>
      </c>
      <c r="AH78" s="260">
        <v>0</v>
      </c>
      <c r="AI78" s="260">
        <v>0</v>
      </c>
      <c r="AJ78" s="260">
        <v>0</v>
      </c>
      <c r="AK78" s="260">
        <v>0</v>
      </c>
      <c r="AL78" s="281">
        <v>0</v>
      </c>
      <c r="AM78" s="283">
        <f>SUM(C78:AL78)</f>
        <v>0</v>
      </c>
      <c r="AN78" s="256"/>
      <c r="AO78" s="257"/>
    </row>
    <row r="79" spans="1:41" ht="14.4" customHeight="1" x14ac:dyDescent="0.25">
      <c r="A79" s="76">
        <v>682</v>
      </c>
      <c r="B79" s="72" t="s">
        <v>708</v>
      </c>
      <c r="C79" s="247">
        <v>0</v>
      </c>
      <c r="D79" s="296">
        <v>0</v>
      </c>
      <c r="E79" s="297">
        <v>0</v>
      </c>
      <c r="F79" s="265">
        <v>0</v>
      </c>
      <c r="G79" s="296">
        <v>0</v>
      </c>
      <c r="H79" s="296">
        <v>0</v>
      </c>
      <c r="I79" s="298">
        <v>0</v>
      </c>
      <c r="J79" s="296">
        <v>0</v>
      </c>
      <c r="K79" s="252">
        <v>0</v>
      </c>
      <c r="L79" s="252">
        <v>0</v>
      </c>
      <c r="M79" s="252">
        <v>0</v>
      </c>
      <c r="N79" s="252">
        <v>0</v>
      </c>
      <c r="O79" s="252">
        <v>0</v>
      </c>
      <c r="P79" s="296">
        <v>0</v>
      </c>
      <c r="Q79" s="252">
        <v>0</v>
      </c>
      <c r="R79" s="252">
        <v>0</v>
      </c>
      <c r="S79" s="252">
        <v>0</v>
      </c>
      <c r="T79" s="252">
        <v>0</v>
      </c>
      <c r="U79" s="296">
        <v>0</v>
      </c>
      <c r="V79" s="296">
        <v>18570</v>
      </c>
      <c r="W79" s="296">
        <v>0</v>
      </c>
      <c r="X79" s="252">
        <v>0</v>
      </c>
      <c r="Y79" s="252">
        <v>0</v>
      </c>
      <c r="Z79" s="252">
        <v>0</v>
      </c>
      <c r="AA79" s="252">
        <v>0</v>
      </c>
      <c r="AB79" s="252">
        <v>0</v>
      </c>
      <c r="AC79" s="252">
        <v>0</v>
      </c>
      <c r="AD79" s="252">
        <v>0</v>
      </c>
      <c r="AE79" s="251">
        <v>0</v>
      </c>
      <c r="AF79" s="265">
        <v>0</v>
      </c>
      <c r="AG79" s="253">
        <v>0</v>
      </c>
      <c r="AH79" s="296">
        <v>0</v>
      </c>
      <c r="AI79" s="296">
        <v>0</v>
      </c>
      <c r="AJ79" s="296">
        <v>0</v>
      </c>
      <c r="AK79" s="296">
        <v>0</v>
      </c>
      <c r="AL79" s="254">
        <v>0</v>
      </c>
      <c r="AM79" s="255">
        <f t="shared" si="11"/>
        <v>18570</v>
      </c>
      <c r="AN79" s="256"/>
      <c r="AO79" s="257"/>
    </row>
    <row r="80" spans="1:41" ht="14.4" customHeight="1" x14ac:dyDescent="0.25">
      <c r="A80" s="76">
        <v>683</v>
      </c>
      <c r="B80" s="72" t="s">
        <v>555</v>
      </c>
      <c r="C80" s="299">
        <v>0</v>
      </c>
      <c r="D80" s="247">
        <v>0</v>
      </c>
      <c r="E80" s="248">
        <v>0</v>
      </c>
      <c r="F80" s="247">
        <v>0</v>
      </c>
      <c r="G80" s="247">
        <v>0</v>
      </c>
      <c r="H80" s="247">
        <v>0</v>
      </c>
      <c r="I80" s="249">
        <v>0</v>
      </c>
      <c r="J80" s="247">
        <v>0</v>
      </c>
      <c r="K80" s="247">
        <v>0</v>
      </c>
      <c r="L80" s="247">
        <v>0</v>
      </c>
      <c r="M80" s="247">
        <v>0</v>
      </c>
      <c r="N80" s="247">
        <v>0</v>
      </c>
      <c r="O80" s="247">
        <v>0</v>
      </c>
      <c r="P80" s="247">
        <v>0</v>
      </c>
      <c r="Q80" s="252">
        <v>0</v>
      </c>
      <c r="R80" s="252">
        <v>0</v>
      </c>
      <c r="S80" s="247">
        <v>0</v>
      </c>
      <c r="T80" s="247">
        <v>0</v>
      </c>
      <c r="U80" s="247">
        <v>0</v>
      </c>
      <c r="V80" s="247">
        <v>4201</v>
      </c>
      <c r="W80" s="247">
        <v>0</v>
      </c>
      <c r="X80" s="247">
        <v>0</v>
      </c>
      <c r="Y80" s="247">
        <v>0</v>
      </c>
      <c r="Z80" s="252">
        <v>0</v>
      </c>
      <c r="AA80" s="252">
        <v>0</v>
      </c>
      <c r="AB80" s="252">
        <v>0</v>
      </c>
      <c r="AC80" s="252">
        <v>0</v>
      </c>
      <c r="AD80" s="252">
        <v>0</v>
      </c>
      <c r="AE80" s="251">
        <v>0</v>
      </c>
      <c r="AF80" s="265">
        <v>0</v>
      </c>
      <c r="AG80" s="253">
        <v>0</v>
      </c>
      <c r="AH80" s="296">
        <v>0</v>
      </c>
      <c r="AI80" s="296">
        <v>0</v>
      </c>
      <c r="AJ80" s="296">
        <v>0</v>
      </c>
      <c r="AK80" s="296">
        <v>0</v>
      </c>
      <c r="AL80" s="254">
        <v>0</v>
      </c>
      <c r="AM80" s="255">
        <f t="shared" si="11"/>
        <v>4201</v>
      </c>
      <c r="AN80" s="256"/>
      <c r="AO80" s="257"/>
    </row>
    <row r="81" spans="1:41" ht="14.4" customHeight="1" x14ac:dyDescent="0.25">
      <c r="A81" s="76">
        <v>687</v>
      </c>
      <c r="B81" s="72" t="s">
        <v>556</v>
      </c>
      <c r="C81" s="259">
        <v>0</v>
      </c>
      <c r="D81" s="259">
        <v>0</v>
      </c>
      <c r="E81" s="259">
        <v>0</v>
      </c>
      <c r="F81" s="260">
        <v>0</v>
      </c>
      <c r="G81" s="260">
        <v>0</v>
      </c>
      <c r="H81" s="260">
        <v>0</v>
      </c>
      <c r="I81" s="260">
        <v>0</v>
      </c>
      <c r="J81" s="260">
        <v>0</v>
      </c>
      <c r="K81" s="290">
        <v>0</v>
      </c>
      <c r="L81" s="290">
        <v>0</v>
      </c>
      <c r="M81" s="290">
        <v>0</v>
      </c>
      <c r="N81" s="290">
        <v>0</v>
      </c>
      <c r="O81" s="290">
        <v>0</v>
      </c>
      <c r="P81" s="290">
        <v>0</v>
      </c>
      <c r="Q81" s="252">
        <v>0</v>
      </c>
      <c r="R81" s="252">
        <v>0</v>
      </c>
      <c r="S81" s="290">
        <v>0</v>
      </c>
      <c r="T81" s="252">
        <v>0</v>
      </c>
      <c r="U81" s="252">
        <v>0</v>
      </c>
      <c r="V81" s="252">
        <v>0</v>
      </c>
      <c r="W81" s="252">
        <v>0</v>
      </c>
      <c r="X81" s="290">
        <v>0</v>
      </c>
      <c r="Y81" s="290">
        <v>0</v>
      </c>
      <c r="Z81" s="252">
        <v>0</v>
      </c>
      <c r="AA81" s="252">
        <v>0</v>
      </c>
      <c r="AB81" s="252">
        <v>0</v>
      </c>
      <c r="AC81" s="252">
        <v>0</v>
      </c>
      <c r="AD81" s="252">
        <v>0</v>
      </c>
      <c r="AE81" s="252">
        <v>0</v>
      </c>
      <c r="AF81" s="260">
        <v>0</v>
      </c>
      <c r="AG81" s="252">
        <v>0</v>
      </c>
      <c r="AH81" s="260">
        <v>0</v>
      </c>
      <c r="AI81" s="260">
        <v>0</v>
      </c>
      <c r="AJ81" s="260">
        <v>0</v>
      </c>
      <c r="AK81" s="260">
        <v>0</v>
      </c>
      <c r="AL81" s="281">
        <v>0</v>
      </c>
      <c r="AM81" s="283">
        <f>SUM(C81:AL81)</f>
        <v>0</v>
      </c>
      <c r="AN81" s="256"/>
      <c r="AO81" s="257"/>
    </row>
    <row r="82" spans="1:41" ht="14.4" customHeight="1" x14ac:dyDescent="0.25">
      <c r="A82" s="396" t="s">
        <v>175</v>
      </c>
      <c r="B82" s="397"/>
      <c r="C82" s="247">
        <f t="shared" ref="C82:AL82" si="12">SUM(C63:C81)</f>
        <v>0</v>
      </c>
      <c r="D82" s="247">
        <f t="shared" si="12"/>
        <v>0</v>
      </c>
      <c r="E82" s="247">
        <f t="shared" si="12"/>
        <v>0</v>
      </c>
      <c r="F82" s="247">
        <f t="shared" si="12"/>
        <v>0</v>
      </c>
      <c r="G82" s="247">
        <f t="shared" si="12"/>
        <v>0</v>
      </c>
      <c r="H82" s="247">
        <f t="shared" si="12"/>
        <v>0</v>
      </c>
      <c r="I82" s="247">
        <f t="shared" si="12"/>
        <v>30</v>
      </c>
      <c r="J82" s="247">
        <f t="shared" si="12"/>
        <v>50</v>
      </c>
      <c r="K82" s="247">
        <f t="shared" si="12"/>
        <v>0</v>
      </c>
      <c r="L82" s="247">
        <f t="shared" si="12"/>
        <v>0</v>
      </c>
      <c r="M82" s="247">
        <f t="shared" si="12"/>
        <v>2894</v>
      </c>
      <c r="N82" s="247">
        <f t="shared" si="12"/>
        <v>11</v>
      </c>
      <c r="O82" s="247">
        <f t="shared" si="12"/>
        <v>0</v>
      </c>
      <c r="P82" s="247">
        <f t="shared" si="12"/>
        <v>3914</v>
      </c>
      <c r="Q82" s="247">
        <f t="shared" si="12"/>
        <v>0</v>
      </c>
      <c r="R82" s="247">
        <f t="shared" si="12"/>
        <v>0</v>
      </c>
      <c r="S82" s="247">
        <f t="shared" si="12"/>
        <v>7825</v>
      </c>
      <c r="T82" s="247">
        <f t="shared" si="12"/>
        <v>1354</v>
      </c>
      <c r="U82" s="247">
        <f t="shared" si="12"/>
        <v>0</v>
      </c>
      <c r="V82" s="247">
        <f t="shared" si="12"/>
        <v>190603</v>
      </c>
      <c r="W82" s="247">
        <f t="shared" si="12"/>
        <v>14238</v>
      </c>
      <c r="X82" s="247">
        <f t="shared" si="12"/>
        <v>0</v>
      </c>
      <c r="Y82" s="247">
        <f t="shared" si="12"/>
        <v>0</v>
      </c>
      <c r="Z82" s="273">
        <f t="shared" si="12"/>
        <v>0</v>
      </c>
      <c r="AA82" s="274">
        <f t="shared" si="12"/>
        <v>0</v>
      </c>
      <c r="AB82" s="274">
        <f t="shared" si="12"/>
        <v>0</v>
      </c>
      <c r="AC82" s="274">
        <f t="shared" si="12"/>
        <v>0</v>
      </c>
      <c r="AD82" s="274">
        <f t="shared" si="12"/>
        <v>0</v>
      </c>
      <c r="AE82" s="275">
        <f t="shared" si="12"/>
        <v>0</v>
      </c>
      <c r="AF82" s="247">
        <f t="shared" si="12"/>
        <v>0</v>
      </c>
      <c r="AG82" s="274">
        <f t="shared" si="12"/>
        <v>0</v>
      </c>
      <c r="AH82" s="247">
        <f t="shared" si="12"/>
        <v>0</v>
      </c>
      <c r="AI82" s="247">
        <f t="shared" si="12"/>
        <v>143</v>
      </c>
      <c r="AJ82" s="247">
        <f t="shared" si="12"/>
        <v>0</v>
      </c>
      <c r="AK82" s="247">
        <f t="shared" si="12"/>
        <v>3966</v>
      </c>
      <c r="AL82" s="247">
        <f t="shared" si="12"/>
        <v>0</v>
      </c>
      <c r="AM82" s="287">
        <f t="shared" si="11"/>
        <v>225028</v>
      </c>
      <c r="AN82" s="278"/>
      <c r="AO82" s="257"/>
    </row>
    <row r="83" spans="1:41" ht="8.3000000000000007" customHeight="1" x14ac:dyDescent="0.25">
      <c r="A83" s="74"/>
      <c r="B83" s="75"/>
      <c r="C83" s="259"/>
      <c r="D83" s="260"/>
      <c r="E83" s="260"/>
      <c r="F83" s="260"/>
      <c r="G83" s="260"/>
      <c r="H83" s="260"/>
      <c r="I83" s="260"/>
      <c r="J83" s="260"/>
      <c r="K83" s="260"/>
      <c r="L83" s="260"/>
      <c r="M83" s="260"/>
      <c r="N83" s="260"/>
      <c r="O83" s="260"/>
      <c r="P83" s="260"/>
      <c r="Q83" s="260"/>
      <c r="R83" s="260"/>
      <c r="S83" s="260"/>
      <c r="T83" s="259"/>
      <c r="U83" s="259"/>
      <c r="V83" s="260"/>
      <c r="W83" s="260"/>
      <c r="X83" s="259"/>
      <c r="Y83" s="259"/>
      <c r="Z83" s="259"/>
      <c r="AA83" s="259"/>
      <c r="AB83" s="259"/>
      <c r="AC83" s="259"/>
      <c r="AD83" s="259"/>
      <c r="AE83" s="259"/>
      <c r="AF83" s="260"/>
      <c r="AG83" s="259"/>
      <c r="AH83" s="260"/>
      <c r="AI83" s="260"/>
      <c r="AJ83" s="260"/>
      <c r="AK83" s="260"/>
      <c r="AL83" s="279"/>
      <c r="AM83" s="280"/>
      <c r="AN83" s="256"/>
      <c r="AO83" s="257"/>
    </row>
    <row r="84" spans="1:41" x14ac:dyDescent="0.25">
      <c r="A84" s="69" t="s">
        <v>176</v>
      </c>
      <c r="B84" s="70" t="s">
        <v>177</v>
      </c>
      <c r="C84" s="252"/>
      <c r="D84" s="259"/>
      <c r="E84" s="259"/>
      <c r="F84" s="259"/>
      <c r="G84" s="259"/>
      <c r="H84" s="259"/>
      <c r="I84" s="259"/>
      <c r="J84" s="259"/>
      <c r="K84" s="259"/>
      <c r="L84" s="259"/>
      <c r="M84" s="259"/>
      <c r="N84" s="259"/>
      <c r="O84" s="259"/>
      <c r="P84" s="259"/>
      <c r="Q84" s="259"/>
      <c r="R84" s="259"/>
      <c r="S84" s="259"/>
      <c r="T84" s="252"/>
      <c r="U84" s="252"/>
      <c r="V84" s="259"/>
      <c r="W84" s="259"/>
      <c r="X84" s="259"/>
      <c r="Y84" s="259"/>
      <c r="Z84" s="252"/>
      <c r="AA84" s="252"/>
      <c r="AB84" s="252"/>
      <c r="AC84" s="252"/>
      <c r="AD84" s="252"/>
      <c r="AE84" s="252"/>
      <c r="AF84" s="259"/>
      <c r="AG84" s="252"/>
      <c r="AH84" s="259"/>
      <c r="AI84" s="259"/>
      <c r="AJ84" s="259"/>
      <c r="AK84" s="259"/>
      <c r="AL84" s="281"/>
      <c r="AM84" s="282"/>
      <c r="AN84" s="256"/>
      <c r="AO84" s="257"/>
    </row>
    <row r="85" spans="1:41" ht="14.4" customHeight="1" x14ac:dyDescent="0.25">
      <c r="A85" s="76">
        <v>711</v>
      </c>
      <c r="B85" s="72" t="s">
        <v>178</v>
      </c>
      <c r="C85" s="247">
        <v>0</v>
      </c>
      <c r="D85" s="247">
        <v>0</v>
      </c>
      <c r="E85" s="248">
        <v>0</v>
      </c>
      <c r="F85" s="247">
        <v>0</v>
      </c>
      <c r="G85" s="247">
        <v>0</v>
      </c>
      <c r="H85" s="247">
        <v>0</v>
      </c>
      <c r="I85" s="249">
        <v>0</v>
      </c>
      <c r="J85" s="247">
        <v>0</v>
      </c>
      <c r="K85" s="247">
        <v>0</v>
      </c>
      <c r="L85" s="247">
        <v>0</v>
      </c>
      <c r="M85" s="247">
        <v>0</v>
      </c>
      <c r="N85" s="247">
        <v>0</v>
      </c>
      <c r="O85" s="247">
        <v>0</v>
      </c>
      <c r="P85" s="247">
        <v>0</v>
      </c>
      <c r="Q85" s="247">
        <v>0</v>
      </c>
      <c r="R85" s="247">
        <v>0</v>
      </c>
      <c r="S85" s="247">
        <v>0</v>
      </c>
      <c r="T85" s="250">
        <v>0</v>
      </c>
      <c r="U85" s="251">
        <v>0</v>
      </c>
      <c r="V85" s="247">
        <v>0</v>
      </c>
      <c r="W85" s="247">
        <v>0</v>
      </c>
      <c r="X85" s="247">
        <v>0</v>
      </c>
      <c r="Y85" s="247">
        <v>0</v>
      </c>
      <c r="Z85" s="250">
        <v>0</v>
      </c>
      <c r="AA85" s="252">
        <v>0</v>
      </c>
      <c r="AB85" s="252">
        <v>0</v>
      </c>
      <c r="AC85" s="252">
        <v>0</v>
      </c>
      <c r="AD85" s="252">
        <v>0</v>
      </c>
      <c r="AE85" s="251">
        <v>0</v>
      </c>
      <c r="AF85" s="247">
        <v>0</v>
      </c>
      <c r="AG85" s="253">
        <v>0</v>
      </c>
      <c r="AH85" s="247">
        <v>0</v>
      </c>
      <c r="AI85" s="247">
        <v>0</v>
      </c>
      <c r="AJ85" s="247">
        <v>0</v>
      </c>
      <c r="AK85" s="247">
        <v>0</v>
      </c>
      <c r="AL85" s="254">
        <v>0</v>
      </c>
      <c r="AM85" s="255">
        <f t="shared" ref="AM85:AM96" si="13">SUM(C85:AL85)</f>
        <v>0</v>
      </c>
      <c r="AN85" s="256"/>
      <c r="AO85" s="257"/>
    </row>
    <row r="86" spans="1:41" ht="14.4" customHeight="1" x14ac:dyDescent="0.25">
      <c r="A86" s="76">
        <v>712</v>
      </c>
      <c r="B86" s="72" t="s">
        <v>179</v>
      </c>
      <c r="C86" s="247">
        <v>0</v>
      </c>
      <c r="D86" s="247">
        <v>0</v>
      </c>
      <c r="E86" s="248">
        <v>0</v>
      </c>
      <c r="F86" s="247">
        <v>0</v>
      </c>
      <c r="G86" s="247">
        <v>0</v>
      </c>
      <c r="H86" s="247">
        <v>0</v>
      </c>
      <c r="I86" s="249">
        <v>0</v>
      </c>
      <c r="J86" s="247">
        <v>0</v>
      </c>
      <c r="K86" s="247">
        <v>0</v>
      </c>
      <c r="L86" s="247">
        <v>0</v>
      </c>
      <c r="M86" s="247">
        <v>0</v>
      </c>
      <c r="N86" s="247">
        <v>0</v>
      </c>
      <c r="O86" s="247">
        <v>0</v>
      </c>
      <c r="P86" s="247">
        <v>0</v>
      </c>
      <c r="Q86" s="247">
        <v>0</v>
      </c>
      <c r="R86" s="247">
        <v>0</v>
      </c>
      <c r="S86" s="247">
        <v>0</v>
      </c>
      <c r="T86" s="250">
        <v>0</v>
      </c>
      <c r="U86" s="251">
        <v>0</v>
      </c>
      <c r="V86" s="247">
        <v>0</v>
      </c>
      <c r="W86" s="247">
        <v>0</v>
      </c>
      <c r="X86" s="247">
        <v>0</v>
      </c>
      <c r="Y86" s="247">
        <v>0</v>
      </c>
      <c r="Z86" s="250">
        <v>0</v>
      </c>
      <c r="AA86" s="252">
        <v>0</v>
      </c>
      <c r="AB86" s="252">
        <v>0</v>
      </c>
      <c r="AC86" s="252">
        <v>0</v>
      </c>
      <c r="AD86" s="252">
        <v>0</v>
      </c>
      <c r="AE86" s="251">
        <v>0</v>
      </c>
      <c r="AF86" s="247">
        <v>0</v>
      </c>
      <c r="AG86" s="253">
        <v>0</v>
      </c>
      <c r="AH86" s="247">
        <v>0</v>
      </c>
      <c r="AI86" s="247">
        <v>0</v>
      </c>
      <c r="AJ86" s="247">
        <v>0</v>
      </c>
      <c r="AK86" s="247">
        <v>0</v>
      </c>
      <c r="AL86" s="254">
        <v>0</v>
      </c>
      <c r="AM86" s="255">
        <f t="shared" si="13"/>
        <v>0</v>
      </c>
      <c r="AN86" s="256"/>
      <c r="AO86" s="257"/>
    </row>
    <row r="87" spans="1:41" ht="14.4" customHeight="1" x14ac:dyDescent="0.25">
      <c r="A87" s="76">
        <v>714</v>
      </c>
      <c r="B87" s="72" t="s">
        <v>180</v>
      </c>
      <c r="C87" s="247">
        <v>0</v>
      </c>
      <c r="D87" s="265">
        <v>0</v>
      </c>
      <c r="E87" s="266">
        <v>0</v>
      </c>
      <c r="F87" s="265">
        <v>0</v>
      </c>
      <c r="G87" s="265">
        <v>0</v>
      </c>
      <c r="H87" s="265">
        <v>0</v>
      </c>
      <c r="I87" s="267">
        <v>0</v>
      </c>
      <c r="J87" s="265">
        <v>0</v>
      </c>
      <c r="K87" s="265">
        <v>0</v>
      </c>
      <c r="L87" s="265">
        <v>0</v>
      </c>
      <c r="M87" s="265">
        <v>0</v>
      </c>
      <c r="N87" s="265">
        <v>0</v>
      </c>
      <c r="O87" s="265">
        <v>0</v>
      </c>
      <c r="P87" s="265">
        <v>71</v>
      </c>
      <c r="Q87" s="265">
        <v>0</v>
      </c>
      <c r="R87" s="265">
        <v>0</v>
      </c>
      <c r="S87" s="265">
        <v>0</v>
      </c>
      <c r="T87" s="252">
        <v>0</v>
      </c>
      <c r="U87" s="265">
        <v>0</v>
      </c>
      <c r="V87" s="265">
        <v>1845</v>
      </c>
      <c r="W87" s="265">
        <v>0</v>
      </c>
      <c r="X87" s="265">
        <v>0</v>
      </c>
      <c r="Y87" s="265">
        <v>0</v>
      </c>
      <c r="Z87" s="250">
        <v>0</v>
      </c>
      <c r="AA87" s="252">
        <v>0</v>
      </c>
      <c r="AB87" s="252">
        <v>0</v>
      </c>
      <c r="AC87" s="252">
        <v>0</v>
      </c>
      <c r="AD87" s="252">
        <v>0</v>
      </c>
      <c r="AE87" s="251">
        <v>0</v>
      </c>
      <c r="AF87" s="265">
        <v>0</v>
      </c>
      <c r="AG87" s="253">
        <v>0</v>
      </c>
      <c r="AH87" s="265">
        <v>0</v>
      </c>
      <c r="AI87" s="265">
        <v>0</v>
      </c>
      <c r="AJ87" s="265">
        <v>0</v>
      </c>
      <c r="AK87" s="265">
        <v>7</v>
      </c>
      <c r="AL87" s="254">
        <v>0</v>
      </c>
      <c r="AM87" s="269">
        <f t="shared" si="13"/>
        <v>1923</v>
      </c>
      <c r="AN87" s="256"/>
      <c r="AO87" s="257"/>
    </row>
    <row r="88" spans="1:41" ht="14.4" customHeight="1" x14ac:dyDescent="0.25">
      <c r="A88" s="76">
        <v>715</v>
      </c>
      <c r="B88" s="72" t="s">
        <v>5</v>
      </c>
      <c r="C88" s="247">
        <v>0</v>
      </c>
      <c r="D88" s="265">
        <v>0</v>
      </c>
      <c r="E88" s="266">
        <v>0</v>
      </c>
      <c r="F88" s="265">
        <v>0</v>
      </c>
      <c r="G88" s="265">
        <v>0</v>
      </c>
      <c r="H88" s="265">
        <v>0</v>
      </c>
      <c r="I88" s="267">
        <v>0</v>
      </c>
      <c r="J88" s="265">
        <v>0</v>
      </c>
      <c r="K88" s="265">
        <v>0</v>
      </c>
      <c r="L88" s="265">
        <v>0</v>
      </c>
      <c r="M88" s="265">
        <v>0</v>
      </c>
      <c r="N88" s="265">
        <v>0</v>
      </c>
      <c r="O88" s="265">
        <v>0</v>
      </c>
      <c r="P88" s="265">
        <v>62</v>
      </c>
      <c r="Q88" s="265">
        <v>0</v>
      </c>
      <c r="R88" s="265">
        <v>0</v>
      </c>
      <c r="S88" s="265">
        <v>0</v>
      </c>
      <c r="T88" s="252">
        <v>0</v>
      </c>
      <c r="U88" s="265">
        <v>0</v>
      </c>
      <c r="V88" s="265">
        <v>2775</v>
      </c>
      <c r="W88" s="265">
        <v>343</v>
      </c>
      <c r="X88" s="265">
        <v>0</v>
      </c>
      <c r="Y88" s="265">
        <v>0</v>
      </c>
      <c r="Z88" s="250">
        <v>0</v>
      </c>
      <c r="AA88" s="252">
        <v>0</v>
      </c>
      <c r="AB88" s="252">
        <v>0</v>
      </c>
      <c r="AC88" s="252">
        <v>0</v>
      </c>
      <c r="AD88" s="252">
        <v>0</v>
      </c>
      <c r="AE88" s="251">
        <v>0</v>
      </c>
      <c r="AF88" s="265">
        <v>0</v>
      </c>
      <c r="AG88" s="253">
        <v>0</v>
      </c>
      <c r="AH88" s="265">
        <v>0</v>
      </c>
      <c r="AI88" s="265">
        <v>0</v>
      </c>
      <c r="AJ88" s="265">
        <v>0</v>
      </c>
      <c r="AK88" s="265">
        <v>231</v>
      </c>
      <c r="AL88" s="254">
        <v>0</v>
      </c>
      <c r="AM88" s="269">
        <f t="shared" si="13"/>
        <v>3411</v>
      </c>
      <c r="AN88" s="256"/>
      <c r="AO88" s="257"/>
    </row>
    <row r="89" spans="1:41" ht="14.4" customHeight="1" x14ac:dyDescent="0.25">
      <c r="A89" s="76">
        <v>721</v>
      </c>
      <c r="B89" s="72" t="s">
        <v>181</v>
      </c>
      <c r="C89" s="247">
        <v>-556</v>
      </c>
      <c r="D89" s="247">
        <v>0</v>
      </c>
      <c r="E89" s="248">
        <v>0</v>
      </c>
      <c r="F89" s="247">
        <v>0</v>
      </c>
      <c r="G89" s="247">
        <v>0</v>
      </c>
      <c r="H89" s="247">
        <v>0</v>
      </c>
      <c r="I89" s="249">
        <v>0</v>
      </c>
      <c r="J89" s="247">
        <v>0</v>
      </c>
      <c r="K89" s="247">
        <v>0</v>
      </c>
      <c r="L89" s="247">
        <v>0</v>
      </c>
      <c r="M89" s="247">
        <v>0</v>
      </c>
      <c r="N89" s="247">
        <v>0</v>
      </c>
      <c r="O89" s="247">
        <v>0</v>
      </c>
      <c r="P89" s="247">
        <v>12190</v>
      </c>
      <c r="Q89" s="247">
        <v>0</v>
      </c>
      <c r="R89" s="247">
        <v>0</v>
      </c>
      <c r="S89" s="247">
        <v>0</v>
      </c>
      <c r="T89" s="252">
        <v>0</v>
      </c>
      <c r="U89" s="251">
        <v>0</v>
      </c>
      <c r="V89" s="247">
        <v>118</v>
      </c>
      <c r="W89" s="247">
        <v>0</v>
      </c>
      <c r="X89" s="247">
        <v>0</v>
      </c>
      <c r="Y89" s="247">
        <v>0</v>
      </c>
      <c r="Z89" s="250">
        <v>0</v>
      </c>
      <c r="AA89" s="252">
        <v>0</v>
      </c>
      <c r="AB89" s="252">
        <v>0</v>
      </c>
      <c r="AC89" s="252">
        <v>0</v>
      </c>
      <c r="AD89" s="252">
        <v>0</v>
      </c>
      <c r="AE89" s="251">
        <v>0</v>
      </c>
      <c r="AF89" s="247">
        <v>0</v>
      </c>
      <c r="AG89" s="253">
        <v>0</v>
      </c>
      <c r="AH89" s="247">
        <v>0</v>
      </c>
      <c r="AI89" s="247">
        <v>230</v>
      </c>
      <c r="AJ89" s="247">
        <v>0</v>
      </c>
      <c r="AK89" s="247">
        <v>564</v>
      </c>
      <c r="AL89" s="254">
        <v>0</v>
      </c>
      <c r="AM89" s="255">
        <f t="shared" si="13"/>
        <v>12546</v>
      </c>
      <c r="AN89" s="256"/>
      <c r="AO89" s="257"/>
    </row>
    <row r="90" spans="1:41" ht="14.4" customHeight="1" x14ac:dyDescent="0.25">
      <c r="A90" s="76">
        <v>722</v>
      </c>
      <c r="B90" s="72" t="s">
        <v>493</v>
      </c>
      <c r="C90" s="247">
        <v>-53</v>
      </c>
      <c r="D90" s="247">
        <v>0</v>
      </c>
      <c r="E90" s="248">
        <v>0</v>
      </c>
      <c r="F90" s="247">
        <v>0</v>
      </c>
      <c r="G90" s="247">
        <v>0</v>
      </c>
      <c r="H90" s="247">
        <v>0</v>
      </c>
      <c r="I90" s="249">
        <v>0</v>
      </c>
      <c r="J90" s="247">
        <v>222</v>
      </c>
      <c r="K90" s="247">
        <v>0</v>
      </c>
      <c r="L90" s="247">
        <v>0</v>
      </c>
      <c r="M90" s="247">
        <v>0</v>
      </c>
      <c r="N90" s="247">
        <v>37</v>
      </c>
      <c r="O90" s="247">
        <v>0</v>
      </c>
      <c r="P90" s="247">
        <v>2008</v>
      </c>
      <c r="Q90" s="247">
        <v>0</v>
      </c>
      <c r="R90" s="247">
        <v>0</v>
      </c>
      <c r="S90" s="247">
        <v>0</v>
      </c>
      <c r="T90" s="252">
        <v>0</v>
      </c>
      <c r="U90" s="251">
        <v>0</v>
      </c>
      <c r="V90" s="247">
        <v>221</v>
      </c>
      <c r="W90" s="247">
        <v>0</v>
      </c>
      <c r="X90" s="247">
        <v>0</v>
      </c>
      <c r="Y90" s="247">
        <v>0</v>
      </c>
      <c r="Z90" s="250">
        <v>0</v>
      </c>
      <c r="AA90" s="252">
        <v>0</v>
      </c>
      <c r="AB90" s="252">
        <v>0</v>
      </c>
      <c r="AC90" s="252">
        <v>0</v>
      </c>
      <c r="AD90" s="252">
        <v>0</v>
      </c>
      <c r="AE90" s="251">
        <v>0</v>
      </c>
      <c r="AF90" s="247">
        <v>0</v>
      </c>
      <c r="AG90" s="253">
        <v>0</v>
      </c>
      <c r="AH90" s="247">
        <v>429</v>
      </c>
      <c r="AI90" s="247">
        <v>5168</v>
      </c>
      <c r="AJ90" s="247">
        <v>0</v>
      </c>
      <c r="AK90" s="247">
        <v>1563</v>
      </c>
      <c r="AL90" s="254">
        <v>0</v>
      </c>
      <c r="AM90" s="255">
        <f t="shared" si="13"/>
        <v>9595</v>
      </c>
      <c r="AN90" s="256"/>
      <c r="AO90" s="257"/>
    </row>
    <row r="91" spans="1:41" ht="14.4" customHeight="1" x14ac:dyDescent="0.25">
      <c r="A91" s="76">
        <v>723</v>
      </c>
      <c r="B91" s="72" t="s">
        <v>182</v>
      </c>
      <c r="C91" s="247">
        <v>0</v>
      </c>
      <c r="D91" s="247">
        <v>0</v>
      </c>
      <c r="E91" s="248">
        <v>0</v>
      </c>
      <c r="F91" s="247">
        <v>0</v>
      </c>
      <c r="G91" s="247">
        <v>0</v>
      </c>
      <c r="H91" s="247">
        <v>0</v>
      </c>
      <c r="I91" s="249">
        <v>0</v>
      </c>
      <c r="J91" s="247">
        <v>0</v>
      </c>
      <c r="K91" s="247">
        <v>0</v>
      </c>
      <c r="L91" s="247">
        <v>0</v>
      </c>
      <c r="M91" s="247">
        <v>0</v>
      </c>
      <c r="N91" s="247">
        <v>0</v>
      </c>
      <c r="O91" s="247">
        <v>0</v>
      </c>
      <c r="P91" s="247">
        <v>3287</v>
      </c>
      <c r="Q91" s="247">
        <v>0</v>
      </c>
      <c r="R91" s="247">
        <v>0</v>
      </c>
      <c r="S91" s="247">
        <v>0</v>
      </c>
      <c r="T91" s="250">
        <v>0</v>
      </c>
      <c r="U91" s="251">
        <v>0</v>
      </c>
      <c r="V91" s="247">
        <v>813</v>
      </c>
      <c r="W91" s="247">
        <v>0</v>
      </c>
      <c r="X91" s="247">
        <v>0</v>
      </c>
      <c r="Y91" s="247">
        <v>0</v>
      </c>
      <c r="Z91" s="250">
        <v>0</v>
      </c>
      <c r="AA91" s="252">
        <v>0</v>
      </c>
      <c r="AB91" s="252">
        <v>0</v>
      </c>
      <c r="AC91" s="252">
        <v>0</v>
      </c>
      <c r="AD91" s="252">
        <v>0</v>
      </c>
      <c r="AE91" s="251">
        <v>0</v>
      </c>
      <c r="AF91" s="247">
        <v>0</v>
      </c>
      <c r="AG91" s="253">
        <v>0</v>
      </c>
      <c r="AH91" s="247">
        <v>0</v>
      </c>
      <c r="AI91" s="247">
        <v>82</v>
      </c>
      <c r="AJ91" s="247">
        <v>0</v>
      </c>
      <c r="AK91" s="247">
        <v>1478</v>
      </c>
      <c r="AL91" s="254">
        <v>0</v>
      </c>
      <c r="AM91" s="255">
        <f t="shared" si="13"/>
        <v>5660</v>
      </c>
      <c r="AN91" s="256"/>
      <c r="AO91" s="257"/>
    </row>
    <row r="92" spans="1:41" ht="14.4" customHeight="1" x14ac:dyDescent="0.25">
      <c r="A92" s="76">
        <v>724</v>
      </c>
      <c r="B92" s="72" t="s">
        <v>183</v>
      </c>
      <c r="C92" s="247">
        <v>14</v>
      </c>
      <c r="D92" s="247">
        <v>0</v>
      </c>
      <c r="E92" s="248">
        <v>0</v>
      </c>
      <c r="F92" s="247">
        <v>0</v>
      </c>
      <c r="G92" s="247">
        <v>0</v>
      </c>
      <c r="H92" s="247">
        <v>0</v>
      </c>
      <c r="I92" s="249">
        <v>45</v>
      </c>
      <c r="J92" s="247">
        <v>76</v>
      </c>
      <c r="K92" s="247">
        <v>0</v>
      </c>
      <c r="L92" s="247">
        <v>0</v>
      </c>
      <c r="M92" s="247">
        <v>20</v>
      </c>
      <c r="N92" s="247">
        <v>0</v>
      </c>
      <c r="O92" s="247">
        <v>0</v>
      </c>
      <c r="P92" s="247">
        <v>374</v>
      </c>
      <c r="Q92" s="247">
        <v>0</v>
      </c>
      <c r="R92" s="247">
        <v>0</v>
      </c>
      <c r="S92" s="247">
        <v>0</v>
      </c>
      <c r="T92" s="250">
        <v>0</v>
      </c>
      <c r="U92" s="251">
        <v>0</v>
      </c>
      <c r="V92" s="247">
        <v>0</v>
      </c>
      <c r="W92" s="247">
        <v>0</v>
      </c>
      <c r="X92" s="247">
        <v>0</v>
      </c>
      <c r="Y92" s="247">
        <v>0</v>
      </c>
      <c r="Z92" s="250">
        <v>0</v>
      </c>
      <c r="AA92" s="252">
        <v>0</v>
      </c>
      <c r="AB92" s="252">
        <v>0</v>
      </c>
      <c r="AC92" s="252">
        <v>0</v>
      </c>
      <c r="AD92" s="252">
        <v>0</v>
      </c>
      <c r="AE92" s="251">
        <v>0</v>
      </c>
      <c r="AF92" s="247">
        <v>0</v>
      </c>
      <c r="AG92" s="253">
        <v>0</v>
      </c>
      <c r="AH92" s="247">
        <v>0</v>
      </c>
      <c r="AI92" s="247">
        <v>487</v>
      </c>
      <c r="AJ92" s="247">
        <v>0</v>
      </c>
      <c r="AK92" s="247">
        <v>2189</v>
      </c>
      <c r="AL92" s="254">
        <v>0</v>
      </c>
      <c r="AM92" s="255">
        <f t="shared" si="13"/>
        <v>3205</v>
      </c>
      <c r="AN92" s="256"/>
      <c r="AO92" s="257"/>
    </row>
    <row r="93" spans="1:41" ht="14.4" customHeight="1" x14ac:dyDescent="0.25">
      <c r="A93" s="76">
        <v>725</v>
      </c>
      <c r="B93" s="72" t="s">
        <v>184</v>
      </c>
      <c r="C93" s="300">
        <v>0</v>
      </c>
      <c r="D93" s="252">
        <v>0</v>
      </c>
      <c r="E93" s="252">
        <v>0</v>
      </c>
      <c r="F93" s="252">
        <v>0</v>
      </c>
      <c r="G93" s="252">
        <v>0</v>
      </c>
      <c r="H93" s="252">
        <v>0</v>
      </c>
      <c r="I93" s="252">
        <v>0</v>
      </c>
      <c r="J93" s="252">
        <v>0</v>
      </c>
      <c r="K93" s="252">
        <v>0</v>
      </c>
      <c r="L93" s="252">
        <v>0</v>
      </c>
      <c r="M93" s="252">
        <v>0</v>
      </c>
      <c r="N93" s="252">
        <v>0</v>
      </c>
      <c r="O93" s="252">
        <v>0</v>
      </c>
      <c r="P93" s="252">
        <v>0</v>
      </c>
      <c r="Q93" s="252">
        <v>0</v>
      </c>
      <c r="R93" s="252">
        <v>0</v>
      </c>
      <c r="S93" s="252">
        <v>0</v>
      </c>
      <c r="T93" s="252">
        <v>0</v>
      </c>
      <c r="U93" s="252">
        <v>0</v>
      </c>
      <c r="V93" s="252">
        <v>0</v>
      </c>
      <c r="W93" s="252">
        <v>0</v>
      </c>
      <c r="X93" s="252">
        <v>0</v>
      </c>
      <c r="Y93" s="252">
        <v>0</v>
      </c>
      <c r="Z93" s="252">
        <v>0</v>
      </c>
      <c r="AA93" s="252">
        <v>0</v>
      </c>
      <c r="AB93" s="252">
        <v>0</v>
      </c>
      <c r="AC93" s="252">
        <v>0</v>
      </c>
      <c r="AD93" s="252">
        <v>0</v>
      </c>
      <c r="AE93" s="252">
        <v>0</v>
      </c>
      <c r="AF93" s="252">
        <v>0</v>
      </c>
      <c r="AG93" s="252">
        <v>0</v>
      </c>
      <c r="AH93" s="252">
        <v>0</v>
      </c>
      <c r="AI93" s="252">
        <v>0</v>
      </c>
      <c r="AJ93" s="252">
        <v>0</v>
      </c>
      <c r="AK93" s="252">
        <v>0</v>
      </c>
      <c r="AL93" s="252">
        <v>0</v>
      </c>
      <c r="AM93" s="301">
        <f t="shared" si="13"/>
        <v>0</v>
      </c>
      <c r="AN93" s="256"/>
      <c r="AO93" s="257"/>
    </row>
    <row r="94" spans="1:41" ht="14.4" customHeight="1" x14ac:dyDescent="0.25">
      <c r="A94" s="76">
        <v>726</v>
      </c>
      <c r="B94" s="72" t="s">
        <v>494</v>
      </c>
      <c r="C94" s="302">
        <v>0</v>
      </c>
      <c r="D94" s="252">
        <v>0</v>
      </c>
      <c r="E94" s="252">
        <v>0</v>
      </c>
      <c r="F94" s="252">
        <v>0</v>
      </c>
      <c r="G94" s="252">
        <v>0</v>
      </c>
      <c r="H94" s="252">
        <v>0</v>
      </c>
      <c r="I94" s="252">
        <v>0</v>
      </c>
      <c r="J94" s="252">
        <v>0</v>
      </c>
      <c r="K94" s="252">
        <v>0</v>
      </c>
      <c r="L94" s="252">
        <v>0</v>
      </c>
      <c r="M94" s="252">
        <v>0</v>
      </c>
      <c r="N94" s="252">
        <v>0</v>
      </c>
      <c r="O94" s="252">
        <v>0</v>
      </c>
      <c r="P94" s="252">
        <v>0</v>
      </c>
      <c r="Q94" s="252">
        <v>0</v>
      </c>
      <c r="R94" s="252">
        <v>0</v>
      </c>
      <c r="S94" s="252">
        <v>0</v>
      </c>
      <c r="T94" s="252">
        <v>0</v>
      </c>
      <c r="U94" s="252">
        <v>0</v>
      </c>
      <c r="V94" s="252">
        <v>0</v>
      </c>
      <c r="W94" s="252">
        <v>0</v>
      </c>
      <c r="X94" s="252">
        <v>0</v>
      </c>
      <c r="Y94" s="252">
        <v>0</v>
      </c>
      <c r="Z94" s="252">
        <v>0</v>
      </c>
      <c r="AA94" s="252">
        <v>0</v>
      </c>
      <c r="AB94" s="252">
        <v>0</v>
      </c>
      <c r="AC94" s="252">
        <v>0</v>
      </c>
      <c r="AD94" s="252">
        <v>0</v>
      </c>
      <c r="AE94" s="252">
        <v>0</v>
      </c>
      <c r="AF94" s="252">
        <v>0</v>
      </c>
      <c r="AG94" s="252">
        <v>0</v>
      </c>
      <c r="AH94" s="252">
        <v>0</v>
      </c>
      <c r="AI94" s="252">
        <v>0</v>
      </c>
      <c r="AJ94" s="252">
        <v>0</v>
      </c>
      <c r="AK94" s="252">
        <v>0</v>
      </c>
      <c r="AL94" s="252">
        <v>0</v>
      </c>
      <c r="AM94" s="303">
        <f t="shared" si="13"/>
        <v>0</v>
      </c>
      <c r="AN94" s="256"/>
      <c r="AO94" s="257"/>
    </row>
    <row r="95" spans="1:41" ht="14.4" customHeight="1" x14ac:dyDescent="0.25">
      <c r="A95" s="76">
        <v>732</v>
      </c>
      <c r="B95" s="72" t="s">
        <v>401</v>
      </c>
      <c r="C95" s="304">
        <v>0</v>
      </c>
      <c r="D95" s="252">
        <v>0</v>
      </c>
      <c r="E95" s="252">
        <v>0</v>
      </c>
      <c r="F95" s="259">
        <v>0</v>
      </c>
      <c r="G95" s="252">
        <v>0</v>
      </c>
      <c r="H95" s="252">
        <v>0</v>
      </c>
      <c r="I95" s="252">
        <v>0</v>
      </c>
      <c r="J95" s="252">
        <v>0</v>
      </c>
      <c r="K95" s="252">
        <v>0</v>
      </c>
      <c r="L95" s="252">
        <v>0</v>
      </c>
      <c r="M95" s="252">
        <v>0</v>
      </c>
      <c r="N95" s="252">
        <v>0</v>
      </c>
      <c r="O95" s="252">
        <v>0</v>
      </c>
      <c r="P95" s="252">
        <v>0</v>
      </c>
      <c r="Q95" s="252">
        <v>0</v>
      </c>
      <c r="R95" s="252">
        <v>0</v>
      </c>
      <c r="S95" s="252">
        <v>0</v>
      </c>
      <c r="T95" s="252">
        <v>0</v>
      </c>
      <c r="U95" s="252">
        <v>0</v>
      </c>
      <c r="V95" s="252">
        <v>0</v>
      </c>
      <c r="W95" s="252">
        <v>0</v>
      </c>
      <c r="X95" s="252">
        <v>0</v>
      </c>
      <c r="Y95" s="252">
        <v>0</v>
      </c>
      <c r="Z95" s="252">
        <v>0</v>
      </c>
      <c r="AA95" s="252">
        <v>0</v>
      </c>
      <c r="AB95" s="252">
        <v>0</v>
      </c>
      <c r="AC95" s="252">
        <v>0</v>
      </c>
      <c r="AD95" s="252">
        <v>0</v>
      </c>
      <c r="AE95" s="252">
        <v>0</v>
      </c>
      <c r="AF95" s="252">
        <v>0</v>
      </c>
      <c r="AG95" s="252">
        <v>0</v>
      </c>
      <c r="AH95" s="259">
        <v>0</v>
      </c>
      <c r="AI95" s="252">
        <v>0</v>
      </c>
      <c r="AJ95" s="252">
        <v>0</v>
      </c>
      <c r="AK95" s="252">
        <v>0</v>
      </c>
      <c r="AL95" s="281">
        <v>0</v>
      </c>
      <c r="AM95" s="303">
        <f t="shared" si="13"/>
        <v>0</v>
      </c>
      <c r="AN95" s="256"/>
      <c r="AO95" s="257"/>
    </row>
    <row r="96" spans="1:41" ht="14.4" customHeight="1" x14ac:dyDescent="0.25">
      <c r="A96" s="396" t="s">
        <v>185</v>
      </c>
      <c r="B96" s="397"/>
      <c r="C96" s="247">
        <f>SUM(C85:C95)</f>
        <v>-595</v>
      </c>
      <c r="D96" s="284">
        <f t="shared" ref="D96:AL96" si="14">SUM(D85:D95)</f>
        <v>0</v>
      </c>
      <c r="E96" s="285">
        <f t="shared" si="14"/>
        <v>0</v>
      </c>
      <c r="F96" s="270">
        <f t="shared" si="14"/>
        <v>0</v>
      </c>
      <c r="G96" s="284">
        <f t="shared" si="14"/>
        <v>0</v>
      </c>
      <c r="H96" s="284">
        <f t="shared" si="14"/>
        <v>0</v>
      </c>
      <c r="I96" s="286">
        <f t="shared" si="14"/>
        <v>45</v>
      </c>
      <c r="J96" s="284">
        <f t="shared" si="14"/>
        <v>298</v>
      </c>
      <c r="K96" s="284">
        <f t="shared" si="14"/>
        <v>0</v>
      </c>
      <c r="L96" s="284">
        <f t="shared" si="14"/>
        <v>0</v>
      </c>
      <c r="M96" s="284">
        <f t="shared" si="14"/>
        <v>20</v>
      </c>
      <c r="N96" s="284">
        <f t="shared" si="14"/>
        <v>37</v>
      </c>
      <c r="O96" s="284">
        <f t="shared" si="14"/>
        <v>0</v>
      </c>
      <c r="P96" s="284">
        <f t="shared" si="14"/>
        <v>17992</v>
      </c>
      <c r="Q96" s="284">
        <f t="shared" si="14"/>
        <v>0</v>
      </c>
      <c r="R96" s="284">
        <f t="shared" si="14"/>
        <v>0</v>
      </c>
      <c r="S96" s="284">
        <f t="shared" si="14"/>
        <v>0</v>
      </c>
      <c r="T96" s="274">
        <f t="shared" si="14"/>
        <v>0</v>
      </c>
      <c r="U96" s="270">
        <f t="shared" si="14"/>
        <v>0</v>
      </c>
      <c r="V96" s="284">
        <f t="shared" si="14"/>
        <v>5772</v>
      </c>
      <c r="W96" s="284">
        <f t="shared" si="14"/>
        <v>343</v>
      </c>
      <c r="X96" s="284">
        <f t="shared" si="14"/>
        <v>0</v>
      </c>
      <c r="Y96" s="284">
        <f t="shared" si="14"/>
        <v>0</v>
      </c>
      <c r="Z96" s="273">
        <f t="shared" si="14"/>
        <v>0</v>
      </c>
      <c r="AA96" s="274">
        <f t="shared" si="14"/>
        <v>0</v>
      </c>
      <c r="AB96" s="274">
        <f t="shared" si="14"/>
        <v>0</v>
      </c>
      <c r="AC96" s="274">
        <f t="shared" si="14"/>
        <v>0</v>
      </c>
      <c r="AD96" s="274">
        <f t="shared" si="14"/>
        <v>0</v>
      </c>
      <c r="AE96" s="275">
        <f t="shared" si="14"/>
        <v>0</v>
      </c>
      <c r="AF96" s="284">
        <f t="shared" si="14"/>
        <v>0</v>
      </c>
      <c r="AG96" s="276">
        <f t="shared" si="14"/>
        <v>0</v>
      </c>
      <c r="AH96" s="284">
        <f t="shared" si="14"/>
        <v>429</v>
      </c>
      <c r="AI96" s="284">
        <f t="shared" si="14"/>
        <v>5967</v>
      </c>
      <c r="AJ96" s="284">
        <f t="shared" si="14"/>
        <v>0</v>
      </c>
      <c r="AK96" s="284">
        <f t="shared" si="14"/>
        <v>6032</v>
      </c>
      <c r="AL96" s="277">
        <f t="shared" si="14"/>
        <v>0</v>
      </c>
      <c r="AM96" s="287">
        <f t="shared" si="13"/>
        <v>36340</v>
      </c>
      <c r="AN96" s="278"/>
      <c r="AO96" s="257"/>
    </row>
    <row r="97" spans="1:41" ht="8.3000000000000007" customHeight="1" x14ac:dyDescent="0.25">
      <c r="A97" s="74"/>
      <c r="B97" s="75"/>
      <c r="C97" s="259"/>
      <c r="D97" s="260"/>
      <c r="E97" s="260"/>
      <c r="F97" s="260"/>
      <c r="G97" s="260"/>
      <c r="H97" s="260"/>
      <c r="I97" s="260"/>
      <c r="J97" s="260"/>
      <c r="K97" s="260"/>
      <c r="L97" s="260"/>
      <c r="M97" s="260"/>
      <c r="N97" s="260"/>
      <c r="O97" s="260"/>
      <c r="P97" s="260"/>
      <c r="Q97" s="260"/>
      <c r="R97" s="260"/>
      <c r="S97" s="260"/>
      <c r="T97" s="259"/>
      <c r="U97" s="259"/>
      <c r="V97" s="260"/>
      <c r="W97" s="260"/>
      <c r="X97" s="260"/>
      <c r="Y97" s="260"/>
      <c r="Z97" s="259"/>
      <c r="AA97" s="259"/>
      <c r="AB97" s="259"/>
      <c r="AC97" s="259"/>
      <c r="AD97" s="259"/>
      <c r="AE97" s="259"/>
      <c r="AF97" s="260"/>
      <c r="AG97" s="259"/>
      <c r="AH97" s="260"/>
      <c r="AI97" s="260"/>
      <c r="AJ97" s="260"/>
      <c r="AK97" s="260"/>
      <c r="AL97" s="279"/>
      <c r="AM97" s="280"/>
      <c r="AN97" s="256"/>
      <c r="AO97" s="257"/>
    </row>
    <row r="98" spans="1:41" ht="14.4" customHeight="1" x14ac:dyDescent="0.25">
      <c r="A98" s="69" t="s">
        <v>186</v>
      </c>
      <c r="B98" s="70" t="s">
        <v>187</v>
      </c>
      <c r="C98" s="252"/>
      <c r="D98" s="259"/>
      <c r="E98" s="259"/>
      <c r="F98" s="259"/>
      <c r="G98" s="259"/>
      <c r="H98" s="259"/>
      <c r="I98" s="259"/>
      <c r="J98" s="259"/>
      <c r="K98" s="259"/>
      <c r="L98" s="259"/>
      <c r="M98" s="259"/>
      <c r="N98" s="259"/>
      <c r="O98" s="259"/>
      <c r="P98" s="259"/>
      <c r="Q98" s="259"/>
      <c r="R98" s="259"/>
      <c r="S98" s="259"/>
      <c r="T98" s="252"/>
      <c r="U98" s="252"/>
      <c r="V98" s="259"/>
      <c r="W98" s="259"/>
      <c r="X98" s="259"/>
      <c r="Y98" s="259"/>
      <c r="Z98" s="252"/>
      <c r="AA98" s="252"/>
      <c r="AB98" s="252"/>
      <c r="AC98" s="252"/>
      <c r="AD98" s="252"/>
      <c r="AE98" s="252"/>
      <c r="AF98" s="259"/>
      <c r="AG98" s="252"/>
      <c r="AH98" s="259"/>
      <c r="AI98" s="259"/>
      <c r="AJ98" s="259"/>
      <c r="AK98" s="259"/>
      <c r="AL98" s="281"/>
      <c r="AM98" s="282"/>
      <c r="AN98" s="256"/>
      <c r="AO98" s="257"/>
    </row>
    <row r="99" spans="1:41" ht="14.4" customHeight="1" x14ac:dyDescent="0.25">
      <c r="A99" s="76">
        <v>810</v>
      </c>
      <c r="B99" s="72" t="s">
        <v>188</v>
      </c>
      <c r="C99" s="247">
        <v>-639</v>
      </c>
      <c r="D99" s="247">
        <v>0</v>
      </c>
      <c r="E99" s="248">
        <v>0</v>
      </c>
      <c r="F99" s="247">
        <v>0</v>
      </c>
      <c r="G99" s="247">
        <v>0</v>
      </c>
      <c r="H99" s="247">
        <v>0</v>
      </c>
      <c r="I99" s="249">
        <v>40</v>
      </c>
      <c r="J99" s="247">
        <v>0</v>
      </c>
      <c r="K99" s="247">
        <v>0</v>
      </c>
      <c r="L99" s="247">
        <v>2983</v>
      </c>
      <c r="M99" s="247">
        <v>7126</v>
      </c>
      <c r="N99" s="247">
        <v>0</v>
      </c>
      <c r="O99" s="247">
        <v>0</v>
      </c>
      <c r="P99" s="247">
        <v>7658</v>
      </c>
      <c r="Q99" s="247">
        <v>0</v>
      </c>
      <c r="R99" s="247">
        <v>0</v>
      </c>
      <c r="S99" s="247">
        <v>23</v>
      </c>
      <c r="T99" s="250">
        <v>0</v>
      </c>
      <c r="U99" s="251">
        <v>0</v>
      </c>
      <c r="V99" s="247">
        <v>1129</v>
      </c>
      <c r="W99" s="247">
        <v>0</v>
      </c>
      <c r="X99" s="247">
        <v>0</v>
      </c>
      <c r="Y99" s="247">
        <v>35</v>
      </c>
      <c r="Z99" s="250">
        <v>0</v>
      </c>
      <c r="AA99" s="252">
        <v>0</v>
      </c>
      <c r="AB99" s="252">
        <v>0</v>
      </c>
      <c r="AC99" s="252">
        <v>0</v>
      </c>
      <c r="AD99" s="252">
        <v>0</v>
      </c>
      <c r="AE99" s="251">
        <v>0</v>
      </c>
      <c r="AF99" s="247">
        <v>0</v>
      </c>
      <c r="AG99" s="253">
        <v>0</v>
      </c>
      <c r="AH99" s="247">
        <v>0</v>
      </c>
      <c r="AI99" s="247">
        <v>64</v>
      </c>
      <c r="AJ99" s="247">
        <v>0</v>
      </c>
      <c r="AK99" s="247">
        <v>3569</v>
      </c>
      <c r="AL99" s="254">
        <v>0</v>
      </c>
      <c r="AM99" s="255">
        <f t="shared" ref="AM99:AM105" si="15">SUM(C99:AL99)</f>
        <v>21988</v>
      </c>
      <c r="AN99" s="256"/>
      <c r="AO99" s="257"/>
    </row>
    <row r="100" spans="1:41" ht="14.4" customHeight="1" x14ac:dyDescent="0.25">
      <c r="A100" s="76">
        <v>820</v>
      </c>
      <c r="B100" s="72" t="s">
        <v>189</v>
      </c>
      <c r="C100" s="247">
        <v>0</v>
      </c>
      <c r="D100" s="247">
        <v>0</v>
      </c>
      <c r="E100" s="248">
        <v>0</v>
      </c>
      <c r="F100" s="247">
        <v>0</v>
      </c>
      <c r="G100" s="247">
        <v>0</v>
      </c>
      <c r="H100" s="247">
        <v>0</v>
      </c>
      <c r="I100" s="249">
        <v>0</v>
      </c>
      <c r="J100" s="247">
        <v>0</v>
      </c>
      <c r="K100" s="247">
        <v>0</v>
      </c>
      <c r="L100" s="247">
        <v>0</v>
      </c>
      <c r="M100" s="247">
        <v>0</v>
      </c>
      <c r="N100" s="247">
        <v>0</v>
      </c>
      <c r="O100" s="247">
        <v>0</v>
      </c>
      <c r="P100" s="247">
        <v>644</v>
      </c>
      <c r="Q100" s="247">
        <v>0</v>
      </c>
      <c r="R100" s="247">
        <v>0</v>
      </c>
      <c r="S100" s="247">
        <v>6</v>
      </c>
      <c r="T100" s="250">
        <v>0</v>
      </c>
      <c r="U100" s="251">
        <v>0</v>
      </c>
      <c r="V100" s="247">
        <v>135</v>
      </c>
      <c r="W100" s="247">
        <v>0</v>
      </c>
      <c r="X100" s="247">
        <v>0</v>
      </c>
      <c r="Y100" s="247">
        <v>0</v>
      </c>
      <c r="Z100" s="250">
        <v>0</v>
      </c>
      <c r="AA100" s="252">
        <v>0</v>
      </c>
      <c r="AB100" s="252">
        <v>0</v>
      </c>
      <c r="AC100" s="252">
        <v>0</v>
      </c>
      <c r="AD100" s="252">
        <v>0</v>
      </c>
      <c r="AE100" s="251">
        <v>0</v>
      </c>
      <c r="AF100" s="247">
        <v>0</v>
      </c>
      <c r="AG100" s="253">
        <v>0</v>
      </c>
      <c r="AH100" s="247">
        <v>0</v>
      </c>
      <c r="AI100" s="247">
        <v>1120</v>
      </c>
      <c r="AJ100" s="247">
        <v>0</v>
      </c>
      <c r="AK100" s="247">
        <v>471</v>
      </c>
      <c r="AL100" s="254">
        <v>0</v>
      </c>
      <c r="AM100" s="255">
        <f t="shared" si="15"/>
        <v>2376</v>
      </c>
      <c r="AN100" s="256"/>
      <c r="AO100" s="257"/>
    </row>
    <row r="101" spans="1:41" ht="14.4" customHeight="1" x14ac:dyDescent="0.25">
      <c r="A101" s="76">
        <v>821</v>
      </c>
      <c r="B101" s="72" t="s">
        <v>190</v>
      </c>
      <c r="C101" s="247">
        <v>-25</v>
      </c>
      <c r="D101" s="247">
        <v>5</v>
      </c>
      <c r="E101" s="248">
        <v>0</v>
      </c>
      <c r="F101" s="247">
        <v>0</v>
      </c>
      <c r="G101" s="247">
        <v>0</v>
      </c>
      <c r="H101" s="247">
        <v>0</v>
      </c>
      <c r="I101" s="249">
        <v>27</v>
      </c>
      <c r="J101" s="247">
        <v>0</v>
      </c>
      <c r="K101" s="247">
        <v>0</v>
      </c>
      <c r="L101" s="247">
        <v>0</v>
      </c>
      <c r="M101" s="247">
        <v>378</v>
      </c>
      <c r="N101" s="247">
        <v>0</v>
      </c>
      <c r="O101" s="247">
        <v>0</v>
      </c>
      <c r="P101" s="247">
        <v>964</v>
      </c>
      <c r="Q101" s="247">
        <v>0</v>
      </c>
      <c r="R101" s="247">
        <v>0</v>
      </c>
      <c r="S101" s="247">
        <v>0</v>
      </c>
      <c r="T101" s="250">
        <v>0</v>
      </c>
      <c r="U101" s="251">
        <v>0</v>
      </c>
      <c r="V101" s="247">
        <v>25</v>
      </c>
      <c r="W101" s="247">
        <v>166</v>
      </c>
      <c r="X101" s="247">
        <v>0</v>
      </c>
      <c r="Y101" s="247">
        <v>0</v>
      </c>
      <c r="Z101" s="250">
        <v>0</v>
      </c>
      <c r="AA101" s="252">
        <v>0</v>
      </c>
      <c r="AB101" s="252">
        <v>0</v>
      </c>
      <c r="AC101" s="252">
        <v>0</v>
      </c>
      <c r="AD101" s="252">
        <v>0</v>
      </c>
      <c r="AE101" s="251">
        <v>0</v>
      </c>
      <c r="AF101" s="247">
        <v>0</v>
      </c>
      <c r="AG101" s="253">
        <v>0</v>
      </c>
      <c r="AH101" s="247">
        <v>0</v>
      </c>
      <c r="AI101" s="247">
        <v>143</v>
      </c>
      <c r="AJ101" s="247">
        <v>0</v>
      </c>
      <c r="AK101" s="247">
        <v>2922</v>
      </c>
      <c r="AL101" s="254">
        <v>0</v>
      </c>
      <c r="AM101" s="255">
        <f t="shared" si="15"/>
        <v>4605</v>
      </c>
      <c r="AN101" s="256"/>
      <c r="AO101" s="257"/>
    </row>
    <row r="102" spans="1:41" ht="14.4" customHeight="1" x14ac:dyDescent="0.25">
      <c r="A102" s="76">
        <v>822</v>
      </c>
      <c r="B102" s="72" t="s">
        <v>191</v>
      </c>
      <c r="C102" s="247">
        <v>0</v>
      </c>
      <c r="D102" s="247">
        <v>23</v>
      </c>
      <c r="E102" s="248">
        <v>0</v>
      </c>
      <c r="F102" s="247">
        <v>0</v>
      </c>
      <c r="G102" s="247">
        <v>0</v>
      </c>
      <c r="H102" s="247">
        <v>0</v>
      </c>
      <c r="I102" s="249">
        <v>0</v>
      </c>
      <c r="J102" s="247">
        <v>0</v>
      </c>
      <c r="K102" s="247">
        <v>0</v>
      </c>
      <c r="L102" s="247">
        <v>0</v>
      </c>
      <c r="M102" s="247">
        <v>0</v>
      </c>
      <c r="N102" s="247">
        <v>0</v>
      </c>
      <c r="O102" s="247">
        <v>0</v>
      </c>
      <c r="P102" s="247">
        <v>36</v>
      </c>
      <c r="Q102" s="247">
        <v>0</v>
      </c>
      <c r="R102" s="247">
        <v>0</v>
      </c>
      <c r="S102" s="247">
        <v>0</v>
      </c>
      <c r="T102" s="253">
        <v>0</v>
      </c>
      <c r="U102" s="247">
        <v>0</v>
      </c>
      <c r="V102" s="247">
        <v>4608</v>
      </c>
      <c r="W102" s="247">
        <v>0</v>
      </c>
      <c r="X102" s="247">
        <v>0</v>
      </c>
      <c r="Y102" s="247">
        <v>0</v>
      </c>
      <c r="Z102" s="250">
        <v>0</v>
      </c>
      <c r="AA102" s="252">
        <v>0</v>
      </c>
      <c r="AB102" s="252">
        <v>0</v>
      </c>
      <c r="AC102" s="252">
        <v>0</v>
      </c>
      <c r="AD102" s="252">
        <v>0</v>
      </c>
      <c r="AE102" s="251">
        <v>0</v>
      </c>
      <c r="AF102" s="247">
        <v>0</v>
      </c>
      <c r="AG102" s="253">
        <v>0</v>
      </c>
      <c r="AH102" s="247">
        <v>0</v>
      </c>
      <c r="AI102" s="247">
        <v>0</v>
      </c>
      <c r="AJ102" s="247">
        <v>0</v>
      </c>
      <c r="AK102" s="247">
        <v>357</v>
      </c>
      <c r="AL102" s="254">
        <v>0</v>
      </c>
      <c r="AM102" s="255">
        <f t="shared" si="15"/>
        <v>5024</v>
      </c>
      <c r="AN102" s="256"/>
      <c r="AO102" s="257"/>
    </row>
    <row r="103" spans="1:41" ht="14.4" customHeight="1" x14ac:dyDescent="0.25">
      <c r="A103" s="76">
        <v>823</v>
      </c>
      <c r="B103" s="72" t="s">
        <v>192</v>
      </c>
      <c r="C103" s="260">
        <v>0</v>
      </c>
      <c r="D103" s="259">
        <v>0</v>
      </c>
      <c r="E103" s="259">
        <v>0</v>
      </c>
      <c r="F103" s="260">
        <v>0</v>
      </c>
      <c r="G103" s="260">
        <v>0</v>
      </c>
      <c r="H103" s="260">
        <v>0</v>
      </c>
      <c r="I103" s="260">
        <v>0</v>
      </c>
      <c r="J103" s="260">
        <v>0</v>
      </c>
      <c r="K103" s="260">
        <v>0</v>
      </c>
      <c r="L103" s="260">
        <v>0</v>
      </c>
      <c r="M103" s="260">
        <v>0</v>
      </c>
      <c r="N103" s="260">
        <v>0</v>
      </c>
      <c r="O103" s="260">
        <v>0</v>
      </c>
      <c r="P103" s="260">
        <v>0</v>
      </c>
      <c r="Q103" s="260">
        <v>0</v>
      </c>
      <c r="R103" s="260">
        <v>0</v>
      </c>
      <c r="S103" s="260">
        <v>0</v>
      </c>
      <c r="T103" s="252">
        <v>0</v>
      </c>
      <c r="U103" s="252">
        <v>0</v>
      </c>
      <c r="V103" s="252">
        <v>0</v>
      </c>
      <c r="W103" s="252">
        <v>0</v>
      </c>
      <c r="X103" s="260">
        <v>0</v>
      </c>
      <c r="Y103" s="260">
        <v>0</v>
      </c>
      <c r="Z103" s="252">
        <v>0</v>
      </c>
      <c r="AA103" s="252">
        <v>0</v>
      </c>
      <c r="AB103" s="252">
        <v>0</v>
      </c>
      <c r="AC103" s="252">
        <v>0</v>
      </c>
      <c r="AD103" s="252">
        <v>0</v>
      </c>
      <c r="AE103" s="252">
        <v>0</v>
      </c>
      <c r="AF103" s="260">
        <v>0</v>
      </c>
      <c r="AG103" s="252">
        <v>0</v>
      </c>
      <c r="AH103" s="260">
        <v>0</v>
      </c>
      <c r="AI103" s="260">
        <v>0</v>
      </c>
      <c r="AJ103" s="260">
        <v>0</v>
      </c>
      <c r="AK103" s="260">
        <v>0</v>
      </c>
      <c r="AL103" s="281">
        <v>0</v>
      </c>
      <c r="AM103" s="283">
        <f t="shared" si="15"/>
        <v>0</v>
      </c>
      <c r="AN103" s="256"/>
      <c r="AO103" s="257"/>
    </row>
    <row r="104" spans="1:41" ht="14.4" customHeight="1" x14ac:dyDescent="0.25">
      <c r="A104" s="76">
        <v>830</v>
      </c>
      <c r="B104" s="72" t="s">
        <v>193</v>
      </c>
      <c r="C104" s="247">
        <v>-1419</v>
      </c>
      <c r="D104" s="247">
        <v>0</v>
      </c>
      <c r="E104" s="248">
        <v>0</v>
      </c>
      <c r="F104" s="247">
        <v>0</v>
      </c>
      <c r="G104" s="247">
        <v>0</v>
      </c>
      <c r="H104" s="247">
        <v>0</v>
      </c>
      <c r="I104" s="249">
        <v>0</v>
      </c>
      <c r="J104" s="247">
        <v>0</v>
      </c>
      <c r="K104" s="247">
        <v>4408</v>
      </c>
      <c r="L104" s="247">
        <v>16059</v>
      </c>
      <c r="M104" s="247">
        <v>12966</v>
      </c>
      <c r="N104" s="247">
        <v>30</v>
      </c>
      <c r="O104" s="247">
        <v>0</v>
      </c>
      <c r="P104" s="247">
        <v>119</v>
      </c>
      <c r="Q104" s="247">
        <v>0</v>
      </c>
      <c r="R104" s="247">
        <v>0</v>
      </c>
      <c r="S104" s="247">
        <v>0</v>
      </c>
      <c r="T104" s="252">
        <v>0</v>
      </c>
      <c r="U104" s="251">
        <v>0</v>
      </c>
      <c r="V104" s="247">
        <v>0</v>
      </c>
      <c r="W104" s="247">
        <v>0</v>
      </c>
      <c r="X104" s="247">
        <v>0</v>
      </c>
      <c r="Y104" s="247">
        <v>1027</v>
      </c>
      <c r="Z104" s="250">
        <v>0</v>
      </c>
      <c r="AA104" s="252">
        <v>0</v>
      </c>
      <c r="AB104" s="252">
        <v>0</v>
      </c>
      <c r="AC104" s="252">
        <v>0</v>
      </c>
      <c r="AD104" s="252">
        <v>0</v>
      </c>
      <c r="AE104" s="251">
        <v>0</v>
      </c>
      <c r="AF104" s="247">
        <v>0</v>
      </c>
      <c r="AG104" s="253">
        <v>0</v>
      </c>
      <c r="AH104" s="247">
        <v>0</v>
      </c>
      <c r="AI104" s="247">
        <v>5208</v>
      </c>
      <c r="AJ104" s="247">
        <v>0</v>
      </c>
      <c r="AK104" s="247">
        <v>750</v>
      </c>
      <c r="AL104" s="271">
        <v>6986</v>
      </c>
      <c r="AM104" s="255">
        <f t="shared" si="15"/>
        <v>46134</v>
      </c>
      <c r="AN104" s="256"/>
      <c r="AO104" s="257"/>
    </row>
    <row r="105" spans="1:41" ht="14.4" customHeight="1" x14ac:dyDescent="0.25">
      <c r="A105" s="396" t="s">
        <v>194</v>
      </c>
      <c r="B105" s="397"/>
      <c r="C105" s="247">
        <f t="shared" ref="C105:AK105" si="16">SUM(C99:C104)</f>
        <v>-2083</v>
      </c>
      <c r="D105" s="284">
        <f t="shared" si="16"/>
        <v>28</v>
      </c>
      <c r="E105" s="285">
        <f t="shared" si="16"/>
        <v>0</v>
      </c>
      <c r="F105" s="270">
        <f t="shared" si="16"/>
        <v>0</v>
      </c>
      <c r="G105" s="284">
        <f t="shared" si="16"/>
        <v>0</v>
      </c>
      <c r="H105" s="284">
        <f t="shared" si="16"/>
        <v>0</v>
      </c>
      <c r="I105" s="286">
        <f t="shared" si="16"/>
        <v>67</v>
      </c>
      <c r="J105" s="284">
        <f t="shared" si="16"/>
        <v>0</v>
      </c>
      <c r="K105" s="284">
        <f t="shared" si="16"/>
        <v>4408</v>
      </c>
      <c r="L105" s="284">
        <f t="shared" si="16"/>
        <v>19042</v>
      </c>
      <c r="M105" s="284">
        <f t="shared" si="16"/>
        <v>20470</v>
      </c>
      <c r="N105" s="284">
        <f t="shared" si="16"/>
        <v>30</v>
      </c>
      <c r="O105" s="284">
        <f t="shared" si="16"/>
        <v>0</v>
      </c>
      <c r="P105" s="284">
        <f t="shared" si="16"/>
        <v>9421</v>
      </c>
      <c r="Q105" s="284">
        <f t="shared" si="16"/>
        <v>0</v>
      </c>
      <c r="R105" s="284">
        <f t="shared" si="16"/>
        <v>0</v>
      </c>
      <c r="S105" s="284">
        <f t="shared" si="16"/>
        <v>29</v>
      </c>
      <c r="T105" s="253">
        <f t="shared" si="16"/>
        <v>0</v>
      </c>
      <c r="U105" s="270">
        <f t="shared" si="16"/>
        <v>0</v>
      </c>
      <c r="V105" s="284">
        <f t="shared" si="16"/>
        <v>5897</v>
      </c>
      <c r="W105" s="284">
        <f t="shared" si="16"/>
        <v>166</v>
      </c>
      <c r="X105" s="284">
        <f t="shared" si="16"/>
        <v>0</v>
      </c>
      <c r="Y105" s="284">
        <f t="shared" si="16"/>
        <v>1062</v>
      </c>
      <c r="Z105" s="273">
        <f t="shared" si="16"/>
        <v>0</v>
      </c>
      <c r="AA105" s="274">
        <f t="shared" si="16"/>
        <v>0</v>
      </c>
      <c r="AB105" s="274">
        <f t="shared" si="16"/>
        <v>0</v>
      </c>
      <c r="AC105" s="274">
        <f t="shared" si="16"/>
        <v>0</v>
      </c>
      <c r="AD105" s="274">
        <f t="shared" si="16"/>
        <v>0</v>
      </c>
      <c r="AE105" s="275">
        <f t="shared" si="16"/>
        <v>0</v>
      </c>
      <c r="AF105" s="284">
        <f t="shared" si="16"/>
        <v>0</v>
      </c>
      <c r="AG105" s="276">
        <f t="shared" si="16"/>
        <v>0</v>
      </c>
      <c r="AH105" s="284">
        <f t="shared" si="16"/>
        <v>0</v>
      </c>
      <c r="AI105" s="284">
        <f t="shared" si="16"/>
        <v>6535</v>
      </c>
      <c r="AJ105" s="284">
        <f t="shared" si="16"/>
        <v>0</v>
      </c>
      <c r="AK105" s="284">
        <f t="shared" si="16"/>
        <v>8069</v>
      </c>
      <c r="AL105" s="271">
        <f>SUM(AL99:AL104)</f>
        <v>6986</v>
      </c>
      <c r="AM105" s="287">
        <f t="shared" si="15"/>
        <v>80127</v>
      </c>
      <c r="AN105" s="278"/>
      <c r="AO105" s="257"/>
    </row>
    <row r="106" spans="1:41" ht="8.3000000000000007" customHeight="1" x14ac:dyDescent="0.25">
      <c r="A106" s="74"/>
      <c r="B106" s="75"/>
      <c r="C106" s="259"/>
      <c r="D106" s="260"/>
      <c r="E106" s="260"/>
      <c r="F106" s="260"/>
      <c r="G106" s="260"/>
      <c r="H106" s="260"/>
      <c r="I106" s="260"/>
      <c r="J106" s="260"/>
      <c r="K106" s="260"/>
      <c r="L106" s="260"/>
      <c r="M106" s="260"/>
      <c r="N106" s="260"/>
      <c r="O106" s="260"/>
      <c r="P106" s="260"/>
      <c r="Q106" s="260"/>
      <c r="R106" s="260"/>
      <c r="S106" s="260"/>
      <c r="T106" s="259"/>
      <c r="U106" s="259"/>
      <c r="V106" s="260"/>
      <c r="W106" s="260"/>
      <c r="X106" s="260"/>
      <c r="Y106" s="260"/>
      <c r="Z106" s="259"/>
      <c r="AA106" s="259"/>
      <c r="AB106" s="259"/>
      <c r="AC106" s="259"/>
      <c r="AD106" s="259"/>
      <c r="AE106" s="259"/>
      <c r="AF106" s="260"/>
      <c r="AG106" s="259"/>
      <c r="AH106" s="260"/>
      <c r="AI106" s="260"/>
      <c r="AJ106" s="260"/>
      <c r="AK106" s="260"/>
      <c r="AL106" s="279"/>
      <c r="AM106" s="280"/>
      <c r="AN106" s="256"/>
      <c r="AO106" s="257"/>
    </row>
    <row r="107" spans="1:41" x14ac:dyDescent="0.25">
      <c r="A107" s="69" t="s">
        <v>195</v>
      </c>
      <c r="B107" s="70" t="s">
        <v>196</v>
      </c>
      <c r="C107" s="252"/>
      <c r="D107" s="259"/>
      <c r="E107" s="259"/>
      <c r="F107" s="259"/>
      <c r="G107" s="259"/>
      <c r="H107" s="259"/>
      <c r="I107" s="259"/>
      <c r="J107" s="259"/>
      <c r="K107" s="259"/>
      <c r="L107" s="259"/>
      <c r="M107" s="259"/>
      <c r="N107" s="259"/>
      <c r="O107" s="259"/>
      <c r="P107" s="259"/>
      <c r="Q107" s="259"/>
      <c r="R107" s="259"/>
      <c r="S107" s="259"/>
      <c r="T107" s="252"/>
      <c r="U107" s="252"/>
      <c r="V107" s="259"/>
      <c r="W107" s="259"/>
      <c r="X107" s="259"/>
      <c r="Y107" s="259"/>
      <c r="Z107" s="252"/>
      <c r="AA107" s="252"/>
      <c r="AB107" s="252"/>
      <c r="AC107" s="252"/>
      <c r="AD107" s="252"/>
      <c r="AE107" s="252"/>
      <c r="AF107" s="259"/>
      <c r="AG107" s="252"/>
      <c r="AH107" s="259"/>
      <c r="AI107" s="259"/>
      <c r="AJ107" s="259"/>
      <c r="AK107" s="259"/>
      <c r="AL107" s="281"/>
      <c r="AM107" s="282"/>
      <c r="AN107" s="256"/>
      <c r="AO107" s="257"/>
    </row>
    <row r="108" spans="1:41" ht="14.4" customHeight="1" x14ac:dyDescent="0.25">
      <c r="A108" s="76">
        <v>911</v>
      </c>
      <c r="B108" s="72" t="s">
        <v>197</v>
      </c>
      <c r="C108" s="247">
        <v>0</v>
      </c>
      <c r="D108" s="265">
        <v>0</v>
      </c>
      <c r="E108" s="266">
        <v>0</v>
      </c>
      <c r="F108" s="265">
        <v>0</v>
      </c>
      <c r="G108" s="265">
        <v>0</v>
      </c>
      <c r="H108" s="265">
        <v>0</v>
      </c>
      <c r="I108" s="267">
        <v>0</v>
      </c>
      <c r="J108" s="265">
        <v>0</v>
      </c>
      <c r="K108" s="265">
        <v>0</v>
      </c>
      <c r="L108" s="265">
        <v>0</v>
      </c>
      <c r="M108" s="265">
        <v>0</v>
      </c>
      <c r="N108" s="265">
        <v>0</v>
      </c>
      <c r="O108" s="265">
        <v>0</v>
      </c>
      <c r="P108" s="265">
        <v>0</v>
      </c>
      <c r="Q108" s="265">
        <v>0</v>
      </c>
      <c r="R108" s="265">
        <v>0</v>
      </c>
      <c r="S108" s="265">
        <v>0</v>
      </c>
      <c r="T108" s="250">
        <v>0</v>
      </c>
      <c r="U108" s="251">
        <v>0</v>
      </c>
      <c r="V108" s="265">
        <v>0</v>
      </c>
      <c r="W108" s="265">
        <v>0</v>
      </c>
      <c r="X108" s="265">
        <v>0</v>
      </c>
      <c r="Y108" s="265">
        <v>0</v>
      </c>
      <c r="Z108" s="250">
        <v>0</v>
      </c>
      <c r="AA108" s="252">
        <v>0</v>
      </c>
      <c r="AB108" s="252">
        <v>0</v>
      </c>
      <c r="AC108" s="252">
        <v>0</v>
      </c>
      <c r="AD108" s="252">
        <v>0</v>
      </c>
      <c r="AE108" s="251">
        <v>0</v>
      </c>
      <c r="AF108" s="265">
        <v>0</v>
      </c>
      <c r="AG108" s="253">
        <v>0</v>
      </c>
      <c r="AH108" s="265">
        <v>0</v>
      </c>
      <c r="AI108" s="265">
        <v>0</v>
      </c>
      <c r="AJ108" s="265">
        <v>0</v>
      </c>
      <c r="AK108" s="265">
        <v>0</v>
      </c>
      <c r="AL108" s="305">
        <v>0</v>
      </c>
      <c r="AM108" s="269">
        <f>SUM(C108:AL108)</f>
        <v>0</v>
      </c>
      <c r="AN108" s="256"/>
      <c r="AO108" s="257"/>
    </row>
    <row r="109" spans="1:41" ht="14.4" customHeight="1" x14ac:dyDescent="0.25">
      <c r="A109" s="76">
        <v>913</v>
      </c>
      <c r="B109" s="72" t="s">
        <v>198</v>
      </c>
      <c r="C109" s="247">
        <v>0</v>
      </c>
      <c r="D109" s="265">
        <v>0</v>
      </c>
      <c r="E109" s="266">
        <v>0</v>
      </c>
      <c r="F109" s="265">
        <v>0</v>
      </c>
      <c r="G109" s="265">
        <v>0</v>
      </c>
      <c r="H109" s="265">
        <v>0</v>
      </c>
      <c r="I109" s="267">
        <v>0</v>
      </c>
      <c r="J109" s="265">
        <v>2</v>
      </c>
      <c r="K109" s="265">
        <v>0</v>
      </c>
      <c r="L109" s="265">
        <v>0</v>
      </c>
      <c r="M109" s="265">
        <v>3</v>
      </c>
      <c r="N109" s="265">
        <v>0</v>
      </c>
      <c r="O109" s="265">
        <v>0</v>
      </c>
      <c r="P109" s="265">
        <v>3</v>
      </c>
      <c r="Q109" s="265">
        <v>0</v>
      </c>
      <c r="R109" s="265">
        <v>0</v>
      </c>
      <c r="S109" s="265">
        <v>0</v>
      </c>
      <c r="T109" s="250">
        <v>0</v>
      </c>
      <c r="U109" s="251">
        <v>0</v>
      </c>
      <c r="V109" s="265">
        <v>0</v>
      </c>
      <c r="W109" s="265">
        <v>0</v>
      </c>
      <c r="X109" s="265">
        <v>0</v>
      </c>
      <c r="Y109" s="265">
        <v>0</v>
      </c>
      <c r="Z109" s="250">
        <v>0</v>
      </c>
      <c r="AA109" s="252">
        <v>0</v>
      </c>
      <c r="AB109" s="252">
        <v>0</v>
      </c>
      <c r="AC109" s="252">
        <v>0</v>
      </c>
      <c r="AD109" s="252">
        <v>0</v>
      </c>
      <c r="AE109" s="251">
        <v>0</v>
      </c>
      <c r="AF109" s="265">
        <v>0</v>
      </c>
      <c r="AG109" s="253">
        <v>0</v>
      </c>
      <c r="AH109" s="265">
        <v>0</v>
      </c>
      <c r="AI109" s="265">
        <v>26</v>
      </c>
      <c r="AJ109" s="265">
        <v>0</v>
      </c>
      <c r="AK109" s="265">
        <v>9</v>
      </c>
      <c r="AL109" s="305">
        <v>0</v>
      </c>
      <c r="AM109" s="269">
        <f t="shared" ref="AM109:AM130" si="17">SUM(C109:AL109)</f>
        <v>43</v>
      </c>
      <c r="AN109" s="256"/>
      <c r="AO109" s="257"/>
    </row>
    <row r="110" spans="1:41" ht="14.4" customHeight="1" x14ac:dyDescent="0.25">
      <c r="A110" s="76">
        <v>914</v>
      </c>
      <c r="B110" s="72" t="s">
        <v>199</v>
      </c>
      <c r="C110" s="247">
        <v>0</v>
      </c>
      <c r="D110" s="265">
        <v>0</v>
      </c>
      <c r="E110" s="266">
        <v>0</v>
      </c>
      <c r="F110" s="265">
        <v>0</v>
      </c>
      <c r="G110" s="265">
        <v>0</v>
      </c>
      <c r="H110" s="265">
        <v>0</v>
      </c>
      <c r="I110" s="267">
        <v>0</v>
      </c>
      <c r="J110" s="265">
        <v>0</v>
      </c>
      <c r="K110" s="265">
        <v>0</v>
      </c>
      <c r="L110" s="265">
        <v>0</v>
      </c>
      <c r="M110" s="265">
        <v>0</v>
      </c>
      <c r="N110" s="265">
        <v>0</v>
      </c>
      <c r="O110" s="265">
        <v>0</v>
      </c>
      <c r="P110" s="265">
        <v>0</v>
      </c>
      <c r="Q110" s="265">
        <v>0</v>
      </c>
      <c r="R110" s="265">
        <v>0</v>
      </c>
      <c r="S110" s="265">
        <v>0</v>
      </c>
      <c r="T110" s="250">
        <v>0</v>
      </c>
      <c r="U110" s="251">
        <v>0</v>
      </c>
      <c r="V110" s="265">
        <v>0</v>
      </c>
      <c r="W110" s="265">
        <v>0</v>
      </c>
      <c r="X110" s="265">
        <v>0</v>
      </c>
      <c r="Y110" s="265">
        <v>0</v>
      </c>
      <c r="Z110" s="250">
        <v>0</v>
      </c>
      <c r="AA110" s="252">
        <v>0</v>
      </c>
      <c r="AB110" s="252">
        <v>0</v>
      </c>
      <c r="AC110" s="252">
        <v>0</v>
      </c>
      <c r="AD110" s="252">
        <v>0</v>
      </c>
      <c r="AE110" s="251">
        <v>0</v>
      </c>
      <c r="AF110" s="265">
        <v>0</v>
      </c>
      <c r="AG110" s="253">
        <v>0</v>
      </c>
      <c r="AH110" s="265">
        <v>0</v>
      </c>
      <c r="AI110" s="265">
        <v>308</v>
      </c>
      <c r="AJ110" s="265">
        <v>0</v>
      </c>
      <c r="AK110" s="265">
        <v>4790</v>
      </c>
      <c r="AL110" s="305">
        <v>0</v>
      </c>
      <c r="AM110" s="269">
        <f t="shared" si="17"/>
        <v>5098</v>
      </c>
      <c r="AN110" s="256"/>
      <c r="AO110" s="257"/>
    </row>
    <row r="111" spans="1:41" ht="14.4" customHeight="1" x14ac:dyDescent="0.25">
      <c r="A111" s="76">
        <v>921</v>
      </c>
      <c r="B111" s="72" t="s">
        <v>570</v>
      </c>
      <c r="C111" s="252">
        <v>0</v>
      </c>
      <c r="D111" s="260">
        <v>0</v>
      </c>
      <c r="E111" s="260">
        <v>0</v>
      </c>
      <c r="F111" s="260">
        <v>0</v>
      </c>
      <c r="G111" s="260">
        <v>0</v>
      </c>
      <c r="H111" s="260">
        <v>0</v>
      </c>
      <c r="I111" s="260">
        <v>0</v>
      </c>
      <c r="J111" s="260">
        <v>0</v>
      </c>
      <c r="K111" s="260">
        <v>0</v>
      </c>
      <c r="L111" s="260">
        <v>0</v>
      </c>
      <c r="M111" s="260">
        <v>0</v>
      </c>
      <c r="N111" s="260">
        <v>0</v>
      </c>
      <c r="O111" s="260">
        <v>0</v>
      </c>
      <c r="P111" s="260">
        <v>0</v>
      </c>
      <c r="Q111" s="260">
        <v>0</v>
      </c>
      <c r="R111" s="260">
        <v>0</v>
      </c>
      <c r="S111" s="260">
        <v>0</v>
      </c>
      <c r="T111" s="252">
        <v>0</v>
      </c>
      <c r="U111" s="252">
        <v>0</v>
      </c>
      <c r="V111" s="260">
        <v>0</v>
      </c>
      <c r="W111" s="260">
        <v>0</v>
      </c>
      <c r="X111" s="260">
        <v>0</v>
      </c>
      <c r="Y111" s="260">
        <v>0</v>
      </c>
      <c r="Z111" s="252">
        <v>0</v>
      </c>
      <c r="AA111" s="252">
        <v>0</v>
      </c>
      <c r="AB111" s="252">
        <v>0</v>
      </c>
      <c r="AC111" s="252">
        <v>0</v>
      </c>
      <c r="AD111" s="252">
        <v>0</v>
      </c>
      <c r="AE111" s="252">
        <v>0</v>
      </c>
      <c r="AF111" s="260">
        <v>0</v>
      </c>
      <c r="AG111" s="252">
        <v>0</v>
      </c>
      <c r="AH111" s="260">
        <v>0</v>
      </c>
      <c r="AI111" s="260">
        <v>0</v>
      </c>
      <c r="AJ111" s="260">
        <v>0</v>
      </c>
      <c r="AK111" s="260">
        <v>0</v>
      </c>
      <c r="AL111" s="281">
        <v>0</v>
      </c>
      <c r="AM111" s="283">
        <f t="shared" si="17"/>
        <v>0</v>
      </c>
      <c r="AN111" s="256"/>
      <c r="AO111" s="257"/>
    </row>
    <row r="112" spans="1:41" ht="14.4" customHeight="1" x14ac:dyDescent="0.25">
      <c r="A112" s="76">
        <v>922</v>
      </c>
      <c r="B112" s="72" t="s">
        <v>200</v>
      </c>
      <c r="C112" s="247">
        <v>1607</v>
      </c>
      <c r="D112" s="247">
        <v>0</v>
      </c>
      <c r="E112" s="248">
        <v>0</v>
      </c>
      <c r="F112" s="247">
        <v>0</v>
      </c>
      <c r="G112" s="247">
        <v>0</v>
      </c>
      <c r="H112" s="247">
        <v>0</v>
      </c>
      <c r="I112" s="249">
        <v>0</v>
      </c>
      <c r="J112" s="247">
        <v>0</v>
      </c>
      <c r="K112" s="247">
        <v>0</v>
      </c>
      <c r="L112" s="247">
        <v>0</v>
      </c>
      <c r="M112" s="247">
        <v>0</v>
      </c>
      <c r="N112" s="247">
        <v>0</v>
      </c>
      <c r="O112" s="247">
        <v>0</v>
      </c>
      <c r="P112" s="247">
        <v>137</v>
      </c>
      <c r="Q112" s="247">
        <v>0</v>
      </c>
      <c r="R112" s="247">
        <v>0</v>
      </c>
      <c r="S112" s="247">
        <v>0</v>
      </c>
      <c r="T112" s="252">
        <v>0</v>
      </c>
      <c r="U112" s="251">
        <v>0</v>
      </c>
      <c r="V112" s="247">
        <v>0</v>
      </c>
      <c r="W112" s="247">
        <v>0</v>
      </c>
      <c r="X112" s="247">
        <v>0</v>
      </c>
      <c r="Y112" s="247">
        <v>0</v>
      </c>
      <c r="Z112" s="250">
        <v>0</v>
      </c>
      <c r="AA112" s="252">
        <v>0</v>
      </c>
      <c r="AB112" s="252">
        <v>0</v>
      </c>
      <c r="AC112" s="252">
        <v>0</v>
      </c>
      <c r="AD112" s="252">
        <v>0</v>
      </c>
      <c r="AE112" s="251">
        <v>0</v>
      </c>
      <c r="AF112" s="247">
        <v>0</v>
      </c>
      <c r="AG112" s="253">
        <v>0</v>
      </c>
      <c r="AH112" s="247">
        <v>-154</v>
      </c>
      <c r="AI112" s="247">
        <v>0</v>
      </c>
      <c r="AJ112" s="247">
        <v>0</v>
      </c>
      <c r="AK112" s="247">
        <v>1286</v>
      </c>
      <c r="AL112" s="254">
        <v>0</v>
      </c>
      <c r="AM112" s="255">
        <f t="shared" si="17"/>
        <v>2876</v>
      </c>
      <c r="AN112" s="256"/>
      <c r="AO112" s="257"/>
    </row>
    <row r="113" spans="1:41" ht="14.4" customHeight="1" x14ac:dyDescent="0.25">
      <c r="A113" s="76">
        <v>923</v>
      </c>
      <c r="B113" s="72" t="s">
        <v>495</v>
      </c>
      <c r="C113" s="252">
        <v>0</v>
      </c>
      <c r="D113" s="260">
        <v>0</v>
      </c>
      <c r="E113" s="260">
        <v>0</v>
      </c>
      <c r="F113" s="260">
        <v>0</v>
      </c>
      <c r="G113" s="260">
        <v>0</v>
      </c>
      <c r="H113" s="260">
        <v>0</v>
      </c>
      <c r="I113" s="260">
        <v>0</v>
      </c>
      <c r="J113" s="260">
        <v>0</v>
      </c>
      <c r="K113" s="260">
        <v>0</v>
      </c>
      <c r="L113" s="260">
        <v>0</v>
      </c>
      <c r="M113" s="260">
        <v>0</v>
      </c>
      <c r="N113" s="260">
        <v>0</v>
      </c>
      <c r="O113" s="260">
        <v>0</v>
      </c>
      <c r="P113" s="260">
        <v>0</v>
      </c>
      <c r="Q113" s="260">
        <v>0</v>
      </c>
      <c r="R113" s="260">
        <v>0</v>
      </c>
      <c r="S113" s="260">
        <v>0</v>
      </c>
      <c r="T113" s="252">
        <v>0</v>
      </c>
      <c r="U113" s="252">
        <v>0</v>
      </c>
      <c r="V113" s="260">
        <v>0</v>
      </c>
      <c r="W113" s="260">
        <v>0</v>
      </c>
      <c r="X113" s="260">
        <v>0</v>
      </c>
      <c r="Y113" s="260">
        <v>0</v>
      </c>
      <c r="Z113" s="252">
        <v>0</v>
      </c>
      <c r="AA113" s="252">
        <v>0</v>
      </c>
      <c r="AB113" s="252">
        <v>0</v>
      </c>
      <c r="AC113" s="252">
        <v>0</v>
      </c>
      <c r="AD113" s="252">
        <v>0</v>
      </c>
      <c r="AE113" s="252">
        <v>0</v>
      </c>
      <c r="AF113" s="260">
        <v>0</v>
      </c>
      <c r="AG113" s="252">
        <v>0</v>
      </c>
      <c r="AH113" s="260">
        <v>0</v>
      </c>
      <c r="AI113" s="260">
        <v>0</v>
      </c>
      <c r="AJ113" s="260">
        <v>0</v>
      </c>
      <c r="AK113" s="260">
        <v>0</v>
      </c>
      <c r="AL113" s="281">
        <v>0</v>
      </c>
      <c r="AM113" s="283">
        <f>SUM(C113:AL113)</f>
        <v>0</v>
      </c>
      <c r="AN113" s="256"/>
      <c r="AO113" s="257"/>
    </row>
    <row r="114" spans="1:41" ht="14.4" customHeight="1" x14ac:dyDescent="0.25">
      <c r="A114" s="76">
        <v>930</v>
      </c>
      <c r="B114" s="72" t="s">
        <v>201</v>
      </c>
      <c r="C114" s="247">
        <v>0</v>
      </c>
      <c r="D114" s="247">
        <v>0</v>
      </c>
      <c r="E114" s="248">
        <v>0</v>
      </c>
      <c r="F114" s="247">
        <v>0</v>
      </c>
      <c r="G114" s="247">
        <v>0</v>
      </c>
      <c r="H114" s="247">
        <v>0</v>
      </c>
      <c r="I114" s="249">
        <v>0</v>
      </c>
      <c r="J114" s="247">
        <v>0</v>
      </c>
      <c r="K114" s="247">
        <v>0</v>
      </c>
      <c r="L114" s="247">
        <v>0</v>
      </c>
      <c r="M114" s="247">
        <v>0</v>
      </c>
      <c r="N114" s="247">
        <v>0</v>
      </c>
      <c r="O114" s="247">
        <v>0</v>
      </c>
      <c r="P114" s="247">
        <v>0</v>
      </c>
      <c r="Q114" s="247">
        <v>0</v>
      </c>
      <c r="R114" s="247">
        <v>0</v>
      </c>
      <c r="S114" s="247">
        <v>0</v>
      </c>
      <c r="T114" s="252">
        <v>0</v>
      </c>
      <c r="U114" s="251">
        <v>0</v>
      </c>
      <c r="V114" s="247">
        <v>1853</v>
      </c>
      <c r="W114" s="247">
        <v>0</v>
      </c>
      <c r="X114" s="247">
        <v>0</v>
      </c>
      <c r="Y114" s="247">
        <v>0</v>
      </c>
      <c r="Z114" s="250">
        <v>0</v>
      </c>
      <c r="AA114" s="252">
        <v>0</v>
      </c>
      <c r="AB114" s="252">
        <v>0</v>
      </c>
      <c r="AC114" s="252">
        <v>0</v>
      </c>
      <c r="AD114" s="252">
        <v>0</v>
      </c>
      <c r="AE114" s="251">
        <v>0</v>
      </c>
      <c r="AF114" s="247">
        <v>0</v>
      </c>
      <c r="AG114" s="253">
        <v>0</v>
      </c>
      <c r="AH114" s="247">
        <v>0</v>
      </c>
      <c r="AI114" s="247">
        <v>0</v>
      </c>
      <c r="AJ114" s="247">
        <v>0</v>
      </c>
      <c r="AK114" s="247">
        <v>0</v>
      </c>
      <c r="AL114" s="305">
        <v>0</v>
      </c>
      <c r="AM114" s="255">
        <f t="shared" si="17"/>
        <v>1853</v>
      </c>
      <c r="AN114" s="256"/>
      <c r="AO114" s="257"/>
    </row>
    <row r="115" spans="1:41" ht="14.4" customHeight="1" x14ac:dyDescent="0.25">
      <c r="A115" s="76">
        <v>931</v>
      </c>
      <c r="B115" s="72" t="s">
        <v>202</v>
      </c>
      <c r="C115" s="300">
        <v>0</v>
      </c>
      <c r="D115" s="252">
        <v>0</v>
      </c>
      <c r="E115" s="252">
        <v>0</v>
      </c>
      <c r="F115" s="252">
        <v>0</v>
      </c>
      <c r="G115" s="252">
        <v>0</v>
      </c>
      <c r="H115" s="252">
        <v>0</v>
      </c>
      <c r="I115" s="252">
        <v>0</v>
      </c>
      <c r="J115" s="252">
        <v>0</v>
      </c>
      <c r="K115" s="252">
        <v>0</v>
      </c>
      <c r="L115" s="252">
        <v>0</v>
      </c>
      <c r="M115" s="252">
        <v>0</v>
      </c>
      <c r="N115" s="252">
        <v>0</v>
      </c>
      <c r="O115" s="252">
        <v>0</v>
      </c>
      <c r="P115" s="252">
        <v>0</v>
      </c>
      <c r="Q115" s="252">
        <v>0</v>
      </c>
      <c r="R115" s="252">
        <v>0</v>
      </c>
      <c r="S115" s="252">
        <v>0</v>
      </c>
      <c r="T115" s="252">
        <v>0</v>
      </c>
      <c r="U115" s="252">
        <v>0</v>
      </c>
      <c r="V115" s="252">
        <v>0</v>
      </c>
      <c r="W115" s="290">
        <v>0</v>
      </c>
      <c r="X115" s="252">
        <v>0</v>
      </c>
      <c r="Y115" s="252">
        <v>0</v>
      </c>
      <c r="Z115" s="252">
        <v>0</v>
      </c>
      <c r="AA115" s="252">
        <v>0</v>
      </c>
      <c r="AB115" s="252">
        <v>0</v>
      </c>
      <c r="AC115" s="252">
        <v>0</v>
      </c>
      <c r="AD115" s="252">
        <v>0</v>
      </c>
      <c r="AE115" s="252">
        <v>0</v>
      </c>
      <c r="AF115" s="252">
        <v>0</v>
      </c>
      <c r="AG115" s="252">
        <v>0</v>
      </c>
      <c r="AH115" s="252">
        <v>0</v>
      </c>
      <c r="AI115" s="252">
        <v>0</v>
      </c>
      <c r="AJ115" s="252">
        <v>0</v>
      </c>
      <c r="AK115" s="252">
        <v>0</v>
      </c>
      <c r="AL115" s="252">
        <v>0</v>
      </c>
      <c r="AM115" s="301">
        <f t="shared" si="17"/>
        <v>0</v>
      </c>
      <c r="AN115" s="256"/>
      <c r="AO115" s="257"/>
    </row>
    <row r="116" spans="1:41" ht="14.4" customHeight="1" x14ac:dyDescent="0.25">
      <c r="A116" s="76">
        <v>932</v>
      </c>
      <c r="B116" s="72" t="s">
        <v>203</v>
      </c>
      <c r="C116" s="302">
        <v>0</v>
      </c>
      <c r="D116" s="252">
        <v>0</v>
      </c>
      <c r="E116" s="252">
        <v>0</v>
      </c>
      <c r="F116" s="252">
        <v>0</v>
      </c>
      <c r="G116" s="252">
        <v>0</v>
      </c>
      <c r="H116" s="252">
        <v>0</v>
      </c>
      <c r="I116" s="252">
        <v>0</v>
      </c>
      <c r="J116" s="252">
        <v>0</v>
      </c>
      <c r="K116" s="252">
        <v>0</v>
      </c>
      <c r="L116" s="252">
        <v>0</v>
      </c>
      <c r="M116" s="252">
        <v>0</v>
      </c>
      <c r="N116" s="252">
        <v>0</v>
      </c>
      <c r="O116" s="252">
        <v>0</v>
      </c>
      <c r="P116" s="252">
        <v>0</v>
      </c>
      <c r="Q116" s="252">
        <v>0</v>
      </c>
      <c r="R116" s="252">
        <v>0</v>
      </c>
      <c r="S116" s="252">
        <v>0</v>
      </c>
      <c r="T116" s="252">
        <v>0</v>
      </c>
      <c r="U116" s="252">
        <v>0</v>
      </c>
      <c r="V116" s="252">
        <v>0</v>
      </c>
      <c r="W116" s="252">
        <v>0</v>
      </c>
      <c r="X116" s="252">
        <v>0</v>
      </c>
      <c r="Y116" s="252">
        <v>0</v>
      </c>
      <c r="Z116" s="252">
        <v>0</v>
      </c>
      <c r="AA116" s="252">
        <v>0</v>
      </c>
      <c r="AB116" s="252">
        <v>0</v>
      </c>
      <c r="AC116" s="252">
        <v>0</v>
      </c>
      <c r="AD116" s="252">
        <v>0</v>
      </c>
      <c r="AE116" s="252">
        <v>0</v>
      </c>
      <c r="AF116" s="252">
        <v>0</v>
      </c>
      <c r="AG116" s="252">
        <v>0</v>
      </c>
      <c r="AH116" s="252">
        <v>0</v>
      </c>
      <c r="AI116" s="252">
        <v>0</v>
      </c>
      <c r="AJ116" s="252">
        <v>0</v>
      </c>
      <c r="AK116" s="252">
        <v>0</v>
      </c>
      <c r="AL116" s="252">
        <v>0</v>
      </c>
      <c r="AM116" s="303">
        <f t="shared" si="17"/>
        <v>0</v>
      </c>
      <c r="AN116" s="256"/>
      <c r="AO116" s="257"/>
    </row>
    <row r="117" spans="1:41" ht="14.4" customHeight="1" x14ac:dyDescent="0.25">
      <c r="A117" s="76">
        <v>933</v>
      </c>
      <c r="B117" s="72" t="s">
        <v>204</v>
      </c>
      <c r="C117" s="302">
        <v>0</v>
      </c>
      <c r="D117" s="252">
        <v>0</v>
      </c>
      <c r="E117" s="252">
        <v>0</v>
      </c>
      <c r="F117" s="252">
        <v>0</v>
      </c>
      <c r="G117" s="252">
        <v>0</v>
      </c>
      <c r="H117" s="252">
        <v>0</v>
      </c>
      <c r="I117" s="252">
        <v>0</v>
      </c>
      <c r="J117" s="252">
        <v>0</v>
      </c>
      <c r="K117" s="252">
        <v>0</v>
      </c>
      <c r="L117" s="252">
        <v>0</v>
      </c>
      <c r="M117" s="252">
        <v>0</v>
      </c>
      <c r="N117" s="252">
        <v>0</v>
      </c>
      <c r="O117" s="252">
        <v>0</v>
      </c>
      <c r="P117" s="252">
        <v>0</v>
      </c>
      <c r="Q117" s="252">
        <v>0</v>
      </c>
      <c r="R117" s="252">
        <v>0</v>
      </c>
      <c r="S117" s="252">
        <v>0</v>
      </c>
      <c r="T117" s="252">
        <v>0</v>
      </c>
      <c r="U117" s="252">
        <v>0</v>
      </c>
      <c r="V117" s="252">
        <v>0</v>
      </c>
      <c r="W117" s="252">
        <v>0</v>
      </c>
      <c r="X117" s="252">
        <v>0</v>
      </c>
      <c r="Y117" s="252">
        <v>0</v>
      </c>
      <c r="Z117" s="252">
        <v>0</v>
      </c>
      <c r="AA117" s="252">
        <v>0</v>
      </c>
      <c r="AB117" s="252">
        <v>0</v>
      </c>
      <c r="AC117" s="252">
        <v>0</v>
      </c>
      <c r="AD117" s="252">
        <v>0</v>
      </c>
      <c r="AE117" s="252">
        <v>0</v>
      </c>
      <c r="AF117" s="252">
        <v>0</v>
      </c>
      <c r="AG117" s="252">
        <v>0</v>
      </c>
      <c r="AH117" s="252">
        <v>0</v>
      </c>
      <c r="AI117" s="252">
        <v>0</v>
      </c>
      <c r="AJ117" s="252">
        <v>0</v>
      </c>
      <c r="AK117" s="252">
        <v>0</v>
      </c>
      <c r="AL117" s="252">
        <v>0</v>
      </c>
      <c r="AM117" s="303">
        <f t="shared" si="17"/>
        <v>0</v>
      </c>
      <c r="AN117" s="256"/>
      <c r="AO117" s="257"/>
    </row>
    <row r="118" spans="1:41" ht="14.4" customHeight="1" x14ac:dyDescent="0.25">
      <c r="A118" s="76">
        <v>934</v>
      </c>
      <c r="B118" s="72" t="s">
        <v>205</v>
      </c>
      <c r="C118" s="302">
        <v>0</v>
      </c>
      <c r="D118" s="252">
        <v>0</v>
      </c>
      <c r="E118" s="252">
        <v>0</v>
      </c>
      <c r="F118" s="252">
        <v>0</v>
      </c>
      <c r="G118" s="252">
        <v>0</v>
      </c>
      <c r="H118" s="252">
        <v>0</v>
      </c>
      <c r="I118" s="252">
        <v>0</v>
      </c>
      <c r="J118" s="252">
        <v>0</v>
      </c>
      <c r="K118" s="252">
        <v>0</v>
      </c>
      <c r="L118" s="252">
        <v>0</v>
      </c>
      <c r="M118" s="252">
        <v>0</v>
      </c>
      <c r="N118" s="252">
        <v>0</v>
      </c>
      <c r="O118" s="252">
        <v>0</v>
      </c>
      <c r="P118" s="252">
        <v>0</v>
      </c>
      <c r="Q118" s="252">
        <v>0</v>
      </c>
      <c r="R118" s="252">
        <v>0</v>
      </c>
      <c r="S118" s="252">
        <v>0</v>
      </c>
      <c r="T118" s="252">
        <v>0</v>
      </c>
      <c r="U118" s="252">
        <v>0</v>
      </c>
      <c r="V118" s="252">
        <v>0</v>
      </c>
      <c r="W118" s="252">
        <v>0</v>
      </c>
      <c r="X118" s="252">
        <v>0</v>
      </c>
      <c r="Y118" s="252">
        <v>0</v>
      </c>
      <c r="Z118" s="252">
        <v>0</v>
      </c>
      <c r="AA118" s="252">
        <v>0</v>
      </c>
      <c r="AB118" s="252">
        <v>0</v>
      </c>
      <c r="AC118" s="252">
        <v>0</v>
      </c>
      <c r="AD118" s="252">
        <v>0</v>
      </c>
      <c r="AE118" s="252">
        <v>0</v>
      </c>
      <c r="AF118" s="252">
        <v>0</v>
      </c>
      <c r="AG118" s="252">
        <v>0</v>
      </c>
      <c r="AH118" s="252">
        <v>0</v>
      </c>
      <c r="AI118" s="252">
        <v>0</v>
      </c>
      <c r="AJ118" s="252">
        <v>0</v>
      </c>
      <c r="AK118" s="252">
        <v>0</v>
      </c>
      <c r="AL118" s="252">
        <v>0</v>
      </c>
      <c r="AM118" s="303">
        <f t="shared" si="17"/>
        <v>0</v>
      </c>
      <c r="AN118" s="256"/>
      <c r="AO118" s="257"/>
    </row>
    <row r="119" spans="1:41" ht="14.4" customHeight="1" x14ac:dyDescent="0.25">
      <c r="A119" s="76">
        <v>935</v>
      </c>
      <c r="B119" s="72" t="s">
        <v>206</v>
      </c>
      <c r="C119" s="302">
        <v>0</v>
      </c>
      <c r="D119" s="252">
        <v>0</v>
      </c>
      <c r="E119" s="252">
        <v>0</v>
      </c>
      <c r="F119" s="252">
        <v>0</v>
      </c>
      <c r="G119" s="252">
        <v>0</v>
      </c>
      <c r="H119" s="252">
        <v>0</v>
      </c>
      <c r="I119" s="252">
        <v>0</v>
      </c>
      <c r="J119" s="252">
        <v>0</v>
      </c>
      <c r="K119" s="252">
        <v>0</v>
      </c>
      <c r="L119" s="252">
        <v>0</v>
      </c>
      <c r="M119" s="252">
        <v>0</v>
      </c>
      <c r="N119" s="252">
        <v>0</v>
      </c>
      <c r="O119" s="252">
        <v>0</v>
      </c>
      <c r="P119" s="252">
        <v>0</v>
      </c>
      <c r="Q119" s="252">
        <v>0</v>
      </c>
      <c r="R119" s="252">
        <v>0</v>
      </c>
      <c r="S119" s="252">
        <v>0</v>
      </c>
      <c r="T119" s="252">
        <v>0</v>
      </c>
      <c r="U119" s="252">
        <v>0</v>
      </c>
      <c r="V119" s="252">
        <v>0</v>
      </c>
      <c r="W119" s="252">
        <v>0</v>
      </c>
      <c r="X119" s="252">
        <v>0</v>
      </c>
      <c r="Y119" s="252">
        <v>0</v>
      </c>
      <c r="Z119" s="252">
        <v>0</v>
      </c>
      <c r="AA119" s="252">
        <v>0</v>
      </c>
      <c r="AB119" s="252">
        <v>0</v>
      </c>
      <c r="AC119" s="252">
        <v>0</v>
      </c>
      <c r="AD119" s="252">
        <v>0</v>
      </c>
      <c r="AE119" s="252">
        <v>0</v>
      </c>
      <c r="AF119" s="252">
        <v>0</v>
      </c>
      <c r="AG119" s="252">
        <v>0</v>
      </c>
      <c r="AH119" s="252">
        <v>0</v>
      </c>
      <c r="AI119" s="252">
        <v>0</v>
      </c>
      <c r="AJ119" s="252">
        <v>0</v>
      </c>
      <c r="AK119" s="252">
        <v>0</v>
      </c>
      <c r="AL119" s="252">
        <v>0</v>
      </c>
      <c r="AM119" s="303">
        <f t="shared" si="17"/>
        <v>0</v>
      </c>
      <c r="AN119" s="256"/>
      <c r="AO119" s="257"/>
    </row>
    <row r="120" spans="1:41" ht="14.4" customHeight="1" x14ac:dyDescent="0.25">
      <c r="A120" s="76">
        <v>936</v>
      </c>
      <c r="B120" s="72" t="s">
        <v>207</v>
      </c>
      <c r="C120" s="302">
        <v>0</v>
      </c>
      <c r="D120" s="252">
        <v>0</v>
      </c>
      <c r="E120" s="252">
        <v>0</v>
      </c>
      <c r="F120" s="252">
        <v>0</v>
      </c>
      <c r="G120" s="252">
        <v>0</v>
      </c>
      <c r="H120" s="252">
        <v>0</v>
      </c>
      <c r="I120" s="252">
        <v>0</v>
      </c>
      <c r="J120" s="252">
        <v>0</v>
      </c>
      <c r="K120" s="252">
        <v>0</v>
      </c>
      <c r="L120" s="252">
        <v>0</v>
      </c>
      <c r="M120" s="252">
        <v>0</v>
      </c>
      <c r="N120" s="252">
        <v>0</v>
      </c>
      <c r="O120" s="252">
        <v>0</v>
      </c>
      <c r="P120" s="252">
        <v>0</v>
      </c>
      <c r="Q120" s="252">
        <v>0</v>
      </c>
      <c r="R120" s="252">
        <v>0</v>
      </c>
      <c r="S120" s="252">
        <v>0</v>
      </c>
      <c r="T120" s="252">
        <v>0</v>
      </c>
      <c r="U120" s="252">
        <v>0</v>
      </c>
      <c r="V120" s="252">
        <v>0</v>
      </c>
      <c r="W120" s="252">
        <v>0</v>
      </c>
      <c r="X120" s="252">
        <v>0</v>
      </c>
      <c r="Y120" s="252">
        <v>0</v>
      </c>
      <c r="Z120" s="252">
        <v>0</v>
      </c>
      <c r="AA120" s="252">
        <v>0</v>
      </c>
      <c r="AB120" s="252">
        <v>0</v>
      </c>
      <c r="AC120" s="252">
        <v>0</v>
      </c>
      <c r="AD120" s="252">
        <v>0</v>
      </c>
      <c r="AE120" s="252">
        <v>0</v>
      </c>
      <c r="AF120" s="252">
        <v>0</v>
      </c>
      <c r="AG120" s="252">
        <v>0</v>
      </c>
      <c r="AH120" s="252">
        <v>0</v>
      </c>
      <c r="AI120" s="252">
        <v>0</v>
      </c>
      <c r="AJ120" s="252">
        <v>0</v>
      </c>
      <c r="AK120" s="252">
        <v>0</v>
      </c>
      <c r="AL120" s="252">
        <v>0</v>
      </c>
      <c r="AM120" s="303">
        <f t="shared" si="17"/>
        <v>0</v>
      </c>
      <c r="AN120" s="256"/>
      <c r="AO120" s="257"/>
    </row>
    <row r="121" spans="1:41" ht="14.4" customHeight="1" x14ac:dyDescent="0.25">
      <c r="A121" s="76">
        <v>937</v>
      </c>
      <c r="B121" s="72" t="s">
        <v>208</v>
      </c>
      <c r="C121" s="302">
        <v>0</v>
      </c>
      <c r="D121" s="252">
        <v>0</v>
      </c>
      <c r="E121" s="252">
        <v>0</v>
      </c>
      <c r="F121" s="252">
        <v>0</v>
      </c>
      <c r="G121" s="252">
        <v>0</v>
      </c>
      <c r="H121" s="252">
        <v>0</v>
      </c>
      <c r="I121" s="252">
        <v>0</v>
      </c>
      <c r="J121" s="252">
        <v>0</v>
      </c>
      <c r="K121" s="252">
        <v>0</v>
      </c>
      <c r="L121" s="252">
        <v>0</v>
      </c>
      <c r="M121" s="252">
        <v>0</v>
      </c>
      <c r="N121" s="252">
        <v>0</v>
      </c>
      <c r="O121" s="252">
        <v>0</v>
      </c>
      <c r="P121" s="252">
        <v>0</v>
      </c>
      <c r="Q121" s="252">
        <v>0</v>
      </c>
      <c r="R121" s="252">
        <v>0</v>
      </c>
      <c r="S121" s="252">
        <v>0</v>
      </c>
      <c r="T121" s="252">
        <v>0</v>
      </c>
      <c r="U121" s="252">
        <v>0</v>
      </c>
      <c r="V121" s="252">
        <v>0</v>
      </c>
      <c r="W121" s="252">
        <v>0</v>
      </c>
      <c r="X121" s="252">
        <v>0</v>
      </c>
      <c r="Y121" s="252">
        <v>0</v>
      </c>
      <c r="Z121" s="252">
        <v>0</v>
      </c>
      <c r="AA121" s="252">
        <v>0</v>
      </c>
      <c r="AB121" s="252">
        <v>0</v>
      </c>
      <c r="AC121" s="252">
        <v>0</v>
      </c>
      <c r="AD121" s="252">
        <v>0</v>
      </c>
      <c r="AE121" s="252">
        <v>0</v>
      </c>
      <c r="AF121" s="252">
        <v>0</v>
      </c>
      <c r="AG121" s="252">
        <v>0</v>
      </c>
      <c r="AH121" s="252">
        <v>0</v>
      </c>
      <c r="AI121" s="252">
        <v>0</v>
      </c>
      <c r="AJ121" s="252">
        <v>0</v>
      </c>
      <c r="AK121" s="252">
        <v>0</v>
      </c>
      <c r="AL121" s="252">
        <v>0</v>
      </c>
      <c r="AM121" s="303">
        <f t="shared" si="17"/>
        <v>0</v>
      </c>
      <c r="AN121" s="256"/>
      <c r="AO121" s="257"/>
    </row>
    <row r="122" spans="1:41" ht="14.4" customHeight="1" x14ac:dyDescent="0.25">
      <c r="A122" s="76">
        <v>938</v>
      </c>
      <c r="B122" s="72" t="s">
        <v>209</v>
      </c>
      <c r="C122" s="302">
        <v>0</v>
      </c>
      <c r="D122" s="252">
        <v>0</v>
      </c>
      <c r="E122" s="252">
        <v>0</v>
      </c>
      <c r="F122" s="252">
        <v>0</v>
      </c>
      <c r="G122" s="252">
        <v>0</v>
      </c>
      <c r="H122" s="252">
        <v>0</v>
      </c>
      <c r="I122" s="252">
        <v>0</v>
      </c>
      <c r="J122" s="252">
        <v>0</v>
      </c>
      <c r="K122" s="252">
        <v>0</v>
      </c>
      <c r="L122" s="252">
        <v>0</v>
      </c>
      <c r="M122" s="252">
        <v>0</v>
      </c>
      <c r="N122" s="252">
        <v>0</v>
      </c>
      <c r="O122" s="252">
        <v>0</v>
      </c>
      <c r="P122" s="252">
        <v>0</v>
      </c>
      <c r="Q122" s="252">
        <v>0</v>
      </c>
      <c r="R122" s="252">
        <v>0</v>
      </c>
      <c r="S122" s="252">
        <v>0</v>
      </c>
      <c r="T122" s="252">
        <v>0</v>
      </c>
      <c r="U122" s="252">
        <v>0</v>
      </c>
      <c r="V122" s="252">
        <v>0</v>
      </c>
      <c r="W122" s="252">
        <v>0</v>
      </c>
      <c r="X122" s="252">
        <v>0</v>
      </c>
      <c r="Y122" s="252">
        <v>0</v>
      </c>
      <c r="Z122" s="252">
        <v>0</v>
      </c>
      <c r="AA122" s="252">
        <v>0</v>
      </c>
      <c r="AB122" s="252">
        <v>0</v>
      </c>
      <c r="AC122" s="252">
        <v>0</v>
      </c>
      <c r="AD122" s="252">
        <v>0</v>
      </c>
      <c r="AE122" s="252">
        <v>0</v>
      </c>
      <c r="AF122" s="252">
        <v>0</v>
      </c>
      <c r="AG122" s="252">
        <v>0</v>
      </c>
      <c r="AH122" s="252">
        <v>0</v>
      </c>
      <c r="AI122" s="252">
        <v>0</v>
      </c>
      <c r="AJ122" s="252">
        <v>0</v>
      </c>
      <c r="AK122" s="252">
        <v>0</v>
      </c>
      <c r="AL122" s="252">
        <v>0</v>
      </c>
      <c r="AM122" s="303">
        <f t="shared" si="17"/>
        <v>0</v>
      </c>
      <c r="AN122" s="256"/>
      <c r="AO122" s="257"/>
    </row>
    <row r="123" spans="1:41" ht="14.4" customHeight="1" x14ac:dyDescent="0.25">
      <c r="A123" s="76">
        <v>939</v>
      </c>
      <c r="B123" s="72" t="s">
        <v>210</v>
      </c>
      <c r="C123" s="304">
        <v>0</v>
      </c>
      <c r="D123" s="252">
        <v>0</v>
      </c>
      <c r="E123" s="252">
        <v>0</v>
      </c>
      <c r="F123" s="252">
        <v>0</v>
      </c>
      <c r="G123" s="252">
        <v>0</v>
      </c>
      <c r="H123" s="252">
        <v>0</v>
      </c>
      <c r="I123" s="252">
        <v>0</v>
      </c>
      <c r="J123" s="252">
        <v>0</v>
      </c>
      <c r="K123" s="252">
        <v>0</v>
      </c>
      <c r="L123" s="252">
        <v>0</v>
      </c>
      <c r="M123" s="252">
        <v>0</v>
      </c>
      <c r="N123" s="252">
        <v>0</v>
      </c>
      <c r="O123" s="252">
        <v>0</v>
      </c>
      <c r="P123" s="252">
        <v>0</v>
      </c>
      <c r="Q123" s="252">
        <v>0</v>
      </c>
      <c r="R123" s="252">
        <v>0</v>
      </c>
      <c r="S123" s="252">
        <v>0</v>
      </c>
      <c r="T123" s="252">
        <v>0</v>
      </c>
      <c r="U123" s="252">
        <v>0</v>
      </c>
      <c r="V123" s="252">
        <v>0</v>
      </c>
      <c r="W123" s="252">
        <v>0</v>
      </c>
      <c r="X123" s="252">
        <v>0</v>
      </c>
      <c r="Y123" s="252">
        <v>0</v>
      </c>
      <c r="Z123" s="252">
        <v>0</v>
      </c>
      <c r="AA123" s="252">
        <v>0</v>
      </c>
      <c r="AB123" s="252">
        <v>0</v>
      </c>
      <c r="AC123" s="252">
        <v>0</v>
      </c>
      <c r="AD123" s="252">
        <v>0</v>
      </c>
      <c r="AE123" s="252">
        <v>0</v>
      </c>
      <c r="AF123" s="252">
        <v>0</v>
      </c>
      <c r="AG123" s="252">
        <v>0</v>
      </c>
      <c r="AH123" s="252">
        <v>0</v>
      </c>
      <c r="AI123" s="252">
        <v>0</v>
      </c>
      <c r="AJ123" s="252">
        <v>0</v>
      </c>
      <c r="AK123" s="252">
        <v>0</v>
      </c>
      <c r="AL123" s="252">
        <v>0</v>
      </c>
      <c r="AM123" s="306">
        <f t="shared" si="17"/>
        <v>0</v>
      </c>
      <c r="AN123" s="256"/>
      <c r="AO123" s="257"/>
    </row>
    <row r="124" spans="1:41" ht="14.4" customHeight="1" x14ac:dyDescent="0.25">
      <c r="A124" s="76">
        <v>940</v>
      </c>
      <c r="B124" s="72" t="s">
        <v>211</v>
      </c>
      <c r="C124" s="247">
        <v>0</v>
      </c>
      <c r="D124" s="265">
        <v>0</v>
      </c>
      <c r="E124" s="266">
        <v>0</v>
      </c>
      <c r="F124" s="265">
        <v>0</v>
      </c>
      <c r="G124" s="265">
        <v>0</v>
      </c>
      <c r="H124" s="265">
        <v>0</v>
      </c>
      <c r="I124" s="267">
        <v>0</v>
      </c>
      <c r="J124" s="265">
        <v>0</v>
      </c>
      <c r="K124" s="265">
        <v>0</v>
      </c>
      <c r="L124" s="265">
        <v>0</v>
      </c>
      <c r="M124" s="265">
        <v>0</v>
      </c>
      <c r="N124" s="265">
        <v>0</v>
      </c>
      <c r="O124" s="265">
        <v>0</v>
      </c>
      <c r="P124" s="265">
        <v>10</v>
      </c>
      <c r="Q124" s="265">
        <v>0</v>
      </c>
      <c r="R124" s="265">
        <v>0</v>
      </c>
      <c r="S124" s="265">
        <v>0</v>
      </c>
      <c r="T124" s="250">
        <v>0</v>
      </c>
      <c r="U124" s="251">
        <v>0</v>
      </c>
      <c r="V124" s="265">
        <v>0</v>
      </c>
      <c r="W124" s="265">
        <v>0</v>
      </c>
      <c r="X124" s="265">
        <v>0</v>
      </c>
      <c r="Y124" s="265">
        <v>136</v>
      </c>
      <c r="Z124" s="250">
        <v>0</v>
      </c>
      <c r="AA124" s="252">
        <v>0</v>
      </c>
      <c r="AB124" s="252">
        <v>0</v>
      </c>
      <c r="AC124" s="252">
        <v>0</v>
      </c>
      <c r="AD124" s="252">
        <v>0</v>
      </c>
      <c r="AE124" s="251">
        <v>0</v>
      </c>
      <c r="AF124" s="265">
        <v>0</v>
      </c>
      <c r="AG124" s="253">
        <v>0</v>
      </c>
      <c r="AH124" s="265">
        <v>0</v>
      </c>
      <c r="AI124" s="265">
        <v>0</v>
      </c>
      <c r="AJ124" s="265">
        <v>0</v>
      </c>
      <c r="AK124" s="265">
        <v>3</v>
      </c>
      <c r="AL124" s="254">
        <v>0</v>
      </c>
      <c r="AM124" s="269">
        <f t="shared" si="17"/>
        <v>149</v>
      </c>
      <c r="AN124" s="256"/>
      <c r="AO124" s="257"/>
    </row>
    <row r="125" spans="1:41" ht="14.4" customHeight="1" x14ac:dyDescent="0.25">
      <c r="A125" s="76">
        <v>960</v>
      </c>
      <c r="B125" s="72" t="s">
        <v>212</v>
      </c>
      <c r="C125" s="247">
        <v>0</v>
      </c>
      <c r="D125" s="252">
        <v>0</v>
      </c>
      <c r="E125" s="252">
        <v>0</v>
      </c>
      <c r="F125" s="252">
        <v>0</v>
      </c>
      <c r="G125" s="252">
        <v>0</v>
      </c>
      <c r="H125" s="252">
        <v>0</v>
      </c>
      <c r="I125" s="252">
        <v>0</v>
      </c>
      <c r="J125" s="252">
        <v>0</v>
      </c>
      <c r="K125" s="252">
        <v>0</v>
      </c>
      <c r="L125" s="252">
        <v>0</v>
      </c>
      <c r="M125" s="252">
        <v>0</v>
      </c>
      <c r="N125" s="252">
        <v>0</v>
      </c>
      <c r="O125" s="252">
        <v>0</v>
      </c>
      <c r="P125" s="252">
        <v>0</v>
      </c>
      <c r="Q125" s="252">
        <v>0</v>
      </c>
      <c r="R125" s="252">
        <v>0</v>
      </c>
      <c r="S125" s="252">
        <v>0</v>
      </c>
      <c r="T125" s="252">
        <v>0</v>
      </c>
      <c r="U125" s="252">
        <v>0</v>
      </c>
      <c r="V125" s="252">
        <v>0</v>
      </c>
      <c r="W125" s="252">
        <v>0</v>
      </c>
      <c r="X125" s="252">
        <v>0</v>
      </c>
      <c r="Y125" s="252">
        <v>0</v>
      </c>
      <c r="Z125" s="252">
        <v>0</v>
      </c>
      <c r="AA125" s="252">
        <v>0</v>
      </c>
      <c r="AB125" s="252">
        <v>0</v>
      </c>
      <c r="AC125" s="252">
        <v>0</v>
      </c>
      <c r="AD125" s="252">
        <v>0</v>
      </c>
      <c r="AE125" s="252">
        <v>0</v>
      </c>
      <c r="AF125" s="252">
        <v>0</v>
      </c>
      <c r="AG125" s="252">
        <v>0</v>
      </c>
      <c r="AH125" s="252">
        <v>0</v>
      </c>
      <c r="AI125" s="252">
        <v>0</v>
      </c>
      <c r="AJ125" s="251">
        <v>0</v>
      </c>
      <c r="AK125" s="265">
        <v>121</v>
      </c>
      <c r="AL125" s="281">
        <v>0</v>
      </c>
      <c r="AM125" s="255">
        <f t="shared" si="17"/>
        <v>121</v>
      </c>
      <c r="AN125" s="256"/>
      <c r="AO125" s="257"/>
    </row>
    <row r="126" spans="1:41" ht="14.4" customHeight="1" x14ac:dyDescent="0.25">
      <c r="A126" s="76">
        <v>970</v>
      </c>
      <c r="B126" s="72" t="s">
        <v>452</v>
      </c>
      <c r="C126" s="247">
        <v>0</v>
      </c>
      <c r="D126" s="252">
        <v>0</v>
      </c>
      <c r="E126" s="252">
        <v>0</v>
      </c>
      <c r="F126" s="252">
        <v>0</v>
      </c>
      <c r="G126" s="252">
        <v>0</v>
      </c>
      <c r="H126" s="252">
        <v>0</v>
      </c>
      <c r="I126" s="252">
        <v>0</v>
      </c>
      <c r="J126" s="252">
        <v>0</v>
      </c>
      <c r="K126" s="252">
        <v>0</v>
      </c>
      <c r="L126" s="252">
        <v>0</v>
      </c>
      <c r="M126" s="252">
        <v>0</v>
      </c>
      <c r="N126" s="252">
        <v>0</v>
      </c>
      <c r="O126" s="252">
        <v>0</v>
      </c>
      <c r="P126" s="252">
        <v>0</v>
      </c>
      <c r="Q126" s="252">
        <v>0</v>
      </c>
      <c r="R126" s="252">
        <v>0</v>
      </c>
      <c r="S126" s="252">
        <v>0</v>
      </c>
      <c r="T126" s="252">
        <v>0</v>
      </c>
      <c r="U126" s="252">
        <v>0</v>
      </c>
      <c r="V126" s="252">
        <v>0</v>
      </c>
      <c r="W126" s="252">
        <v>0</v>
      </c>
      <c r="X126" s="252">
        <v>0</v>
      </c>
      <c r="Y126" s="252">
        <v>0</v>
      </c>
      <c r="Z126" s="252">
        <v>0</v>
      </c>
      <c r="AA126" s="252">
        <v>0</v>
      </c>
      <c r="AB126" s="252">
        <v>0</v>
      </c>
      <c r="AC126" s="252">
        <v>0</v>
      </c>
      <c r="AD126" s="252">
        <v>0</v>
      </c>
      <c r="AE126" s="252">
        <v>0</v>
      </c>
      <c r="AF126" s="252">
        <v>0</v>
      </c>
      <c r="AG126" s="252">
        <v>0</v>
      </c>
      <c r="AH126" s="247">
        <v>0</v>
      </c>
      <c r="AI126" s="252">
        <v>0</v>
      </c>
      <c r="AJ126" s="252">
        <v>0</v>
      </c>
      <c r="AK126" s="252">
        <v>0</v>
      </c>
      <c r="AL126" s="281">
        <v>0</v>
      </c>
      <c r="AM126" s="255">
        <f t="shared" si="17"/>
        <v>0</v>
      </c>
      <c r="AN126" s="256"/>
      <c r="AO126" s="257"/>
    </row>
    <row r="127" spans="1:41" ht="14.4" customHeight="1" x14ac:dyDescent="0.25">
      <c r="A127" s="76">
        <v>980</v>
      </c>
      <c r="B127" s="72" t="s">
        <v>213</v>
      </c>
      <c r="C127" s="247">
        <v>0</v>
      </c>
      <c r="D127" s="252">
        <v>0</v>
      </c>
      <c r="E127" s="252">
        <v>0</v>
      </c>
      <c r="F127" s="252">
        <v>0</v>
      </c>
      <c r="G127" s="252">
        <v>0</v>
      </c>
      <c r="H127" s="252">
        <v>0</v>
      </c>
      <c r="I127" s="252">
        <v>0</v>
      </c>
      <c r="J127" s="252">
        <v>0</v>
      </c>
      <c r="K127" s="252">
        <v>0</v>
      </c>
      <c r="L127" s="252">
        <v>0</v>
      </c>
      <c r="M127" s="252">
        <v>0</v>
      </c>
      <c r="N127" s="252">
        <v>0</v>
      </c>
      <c r="O127" s="252">
        <v>0</v>
      </c>
      <c r="P127" s="252">
        <v>0</v>
      </c>
      <c r="Q127" s="252">
        <v>0</v>
      </c>
      <c r="R127" s="252">
        <v>0</v>
      </c>
      <c r="S127" s="252">
        <v>0</v>
      </c>
      <c r="T127" s="252">
        <v>0</v>
      </c>
      <c r="U127" s="252">
        <v>0</v>
      </c>
      <c r="V127" s="252">
        <v>0</v>
      </c>
      <c r="W127" s="252">
        <v>0</v>
      </c>
      <c r="X127" s="252">
        <v>0</v>
      </c>
      <c r="Y127" s="252">
        <v>0</v>
      </c>
      <c r="Z127" s="252">
        <v>0</v>
      </c>
      <c r="AA127" s="252">
        <v>0</v>
      </c>
      <c r="AB127" s="252">
        <v>0</v>
      </c>
      <c r="AC127" s="252">
        <v>0</v>
      </c>
      <c r="AD127" s="252">
        <v>0</v>
      </c>
      <c r="AE127" s="252">
        <v>0</v>
      </c>
      <c r="AF127" s="252">
        <v>0</v>
      </c>
      <c r="AG127" s="251">
        <v>0</v>
      </c>
      <c r="AH127" s="265">
        <v>45051</v>
      </c>
      <c r="AI127" s="252">
        <v>0</v>
      </c>
      <c r="AJ127" s="252">
        <v>0</v>
      </c>
      <c r="AK127" s="252">
        <v>0</v>
      </c>
      <c r="AL127" s="281">
        <v>0</v>
      </c>
      <c r="AM127" s="307">
        <f t="shared" si="17"/>
        <v>45051</v>
      </c>
      <c r="AN127" s="256"/>
      <c r="AO127" s="257"/>
    </row>
    <row r="128" spans="1:41" ht="14.4" customHeight="1" x14ac:dyDescent="0.25">
      <c r="A128" s="76">
        <v>981</v>
      </c>
      <c r="B128" s="72" t="s">
        <v>571</v>
      </c>
      <c r="C128" s="247">
        <v>0</v>
      </c>
      <c r="D128" s="252">
        <v>0</v>
      </c>
      <c r="E128" s="252">
        <v>0</v>
      </c>
      <c r="F128" s="252">
        <v>0</v>
      </c>
      <c r="G128" s="252">
        <v>0</v>
      </c>
      <c r="H128" s="252">
        <v>0</v>
      </c>
      <c r="I128" s="252">
        <v>0</v>
      </c>
      <c r="J128" s="252">
        <v>0</v>
      </c>
      <c r="K128" s="252">
        <v>0</v>
      </c>
      <c r="L128" s="252">
        <v>0</v>
      </c>
      <c r="M128" s="252">
        <v>0</v>
      </c>
      <c r="N128" s="252">
        <v>0</v>
      </c>
      <c r="O128" s="252">
        <v>0</v>
      </c>
      <c r="P128" s="252">
        <v>0</v>
      </c>
      <c r="Q128" s="252">
        <v>0</v>
      </c>
      <c r="R128" s="252">
        <v>0</v>
      </c>
      <c r="S128" s="252">
        <v>0</v>
      </c>
      <c r="T128" s="252">
        <v>0</v>
      </c>
      <c r="U128" s="252">
        <v>0</v>
      </c>
      <c r="V128" s="252">
        <v>0</v>
      </c>
      <c r="W128" s="252">
        <v>0</v>
      </c>
      <c r="X128" s="252">
        <v>0</v>
      </c>
      <c r="Y128" s="252">
        <v>0</v>
      </c>
      <c r="Z128" s="252">
        <v>0</v>
      </c>
      <c r="AA128" s="252">
        <v>0</v>
      </c>
      <c r="AB128" s="252">
        <v>0</v>
      </c>
      <c r="AC128" s="252">
        <v>0</v>
      </c>
      <c r="AD128" s="252">
        <v>0</v>
      </c>
      <c r="AE128" s="252">
        <v>0</v>
      </c>
      <c r="AF128" s="252">
        <v>0</v>
      </c>
      <c r="AG128" s="252">
        <v>0</v>
      </c>
      <c r="AH128" s="265">
        <v>0</v>
      </c>
      <c r="AI128" s="252">
        <v>0</v>
      </c>
      <c r="AJ128" s="252">
        <v>0</v>
      </c>
      <c r="AK128" s="252">
        <v>0</v>
      </c>
      <c r="AL128" s="281">
        <v>0</v>
      </c>
      <c r="AM128" s="307">
        <f t="shared" si="17"/>
        <v>0</v>
      </c>
      <c r="AN128" s="256"/>
      <c r="AO128" s="257"/>
    </row>
    <row r="129" spans="1:41" ht="14.4" customHeight="1" x14ac:dyDescent="0.25">
      <c r="A129" s="76">
        <v>990</v>
      </c>
      <c r="B129" s="72" t="s">
        <v>453</v>
      </c>
      <c r="C129" s="247">
        <v>0</v>
      </c>
      <c r="D129" s="259">
        <v>0</v>
      </c>
      <c r="E129" s="259">
        <v>0</v>
      </c>
      <c r="F129" s="259">
        <v>0</v>
      </c>
      <c r="G129" s="259">
        <v>0</v>
      </c>
      <c r="H129" s="259">
        <v>0</v>
      </c>
      <c r="I129" s="259">
        <v>0</v>
      </c>
      <c r="J129" s="259">
        <v>0</v>
      </c>
      <c r="K129" s="259">
        <v>0</v>
      </c>
      <c r="L129" s="259">
        <v>0</v>
      </c>
      <c r="M129" s="259">
        <v>0</v>
      </c>
      <c r="N129" s="259">
        <v>0</v>
      </c>
      <c r="O129" s="259">
        <v>0</v>
      </c>
      <c r="P129" s="259">
        <v>0</v>
      </c>
      <c r="Q129" s="259">
        <v>0</v>
      </c>
      <c r="R129" s="259">
        <v>0</v>
      </c>
      <c r="S129" s="259">
        <v>0</v>
      </c>
      <c r="T129" s="252">
        <v>0</v>
      </c>
      <c r="U129" s="252">
        <v>0</v>
      </c>
      <c r="V129" s="252">
        <v>0</v>
      </c>
      <c r="W129" s="252">
        <v>0</v>
      </c>
      <c r="X129" s="259">
        <v>0</v>
      </c>
      <c r="Y129" s="259">
        <v>0</v>
      </c>
      <c r="Z129" s="252">
        <v>0</v>
      </c>
      <c r="AA129" s="252">
        <v>0</v>
      </c>
      <c r="AB129" s="252">
        <v>0</v>
      </c>
      <c r="AC129" s="252">
        <v>0</v>
      </c>
      <c r="AD129" s="252">
        <v>0</v>
      </c>
      <c r="AE129" s="252">
        <v>0</v>
      </c>
      <c r="AF129" s="259">
        <v>0</v>
      </c>
      <c r="AG129" s="252">
        <v>0</v>
      </c>
      <c r="AH129" s="265">
        <v>0</v>
      </c>
      <c r="AI129" s="259">
        <v>0</v>
      </c>
      <c r="AJ129" s="259">
        <v>0</v>
      </c>
      <c r="AK129" s="259">
        <v>0</v>
      </c>
      <c r="AL129" s="281">
        <v>0</v>
      </c>
      <c r="AM129" s="269">
        <f t="shared" si="17"/>
        <v>0</v>
      </c>
      <c r="AN129" s="256"/>
      <c r="AO129" s="257"/>
    </row>
    <row r="130" spans="1:41" ht="14.4" customHeight="1" x14ac:dyDescent="0.25">
      <c r="A130" s="396" t="s">
        <v>214</v>
      </c>
      <c r="B130" s="397"/>
      <c r="C130" s="247">
        <f t="shared" ref="C130:AL130" si="18">SUM(C108:C129)-C126</f>
        <v>1607</v>
      </c>
      <c r="D130" s="284">
        <f t="shared" si="18"/>
        <v>0</v>
      </c>
      <c r="E130" s="271">
        <f t="shared" si="18"/>
        <v>0</v>
      </c>
      <c r="F130" s="270">
        <f t="shared" si="18"/>
        <v>0</v>
      </c>
      <c r="G130" s="270">
        <f t="shared" si="18"/>
        <v>0</v>
      </c>
      <c r="H130" s="270">
        <f t="shared" si="18"/>
        <v>0</v>
      </c>
      <c r="I130" s="286">
        <f t="shared" si="18"/>
        <v>0</v>
      </c>
      <c r="J130" s="284">
        <f t="shared" si="18"/>
        <v>2</v>
      </c>
      <c r="K130" s="284">
        <f t="shared" si="18"/>
        <v>0</v>
      </c>
      <c r="L130" s="284">
        <f t="shared" si="18"/>
        <v>0</v>
      </c>
      <c r="M130" s="284">
        <f t="shared" si="18"/>
        <v>3</v>
      </c>
      <c r="N130" s="284">
        <f t="shared" si="18"/>
        <v>0</v>
      </c>
      <c r="O130" s="284">
        <f t="shared" si="18"/>
        <v>0</v>
      </c>
      <c r="P130" s="284">
        <f t="shared" si="18"/>
        <v>150</v>
      </c>
      <c r="Q130" s="284">
        <f t="shared" si="18"/>
        <v>0</v>
      </c>
      <c r="R130" s="284">
        <f t="shared" si="18"/>
        <v>0</v>
      </c>
      <c r="S130" s="284">
        <f t="shared" si="18"/>
        <v>0</v>
      </c>
      <c r="T130" s="273">
        <f t="shared" si="18"/>
        <v>0</v>
      </c>
      <c r="U130" s="274">
        <f t="shared" si="18"/>
        <v>0</v>
      </c>
      <c r="V130" s="284">
        <f t="shared" si="18"/>
        <v>1853</v>
      </c>
      <c r="W130" s="284">
        <f t="shared" si="18"/>
        <v>0</v>
      </c>
      <c r="X130" s="284">
        <f t="shared" si="18"/>
        <v>0</v>
      </c>
      <c r="Y130" s="284">
        <f t="shared" si="18"/>
        <v>136</v>
      </c>
      <c r="Z130" s="273">
        <f t="shared" si="18"/>
        <v>0</v>
      </c>
      <c r="AA130" s="274">
        <f t="shared" si="18"/>
        <v>0</v>
      </c>
      <c r="AB130" s="274">
        <f t="shared" si="18"/>
        <v>0</v>
      </c>
      <c r="AC130" s="274">
        <f t="shared" si="18"/>
        <v>0</v>
      </c>
      <c r="AD130" s="274">
        <f t="shared" si="18"/>
        <v>0</v>
      </c>
      <c r="AE130" s="275">
        <f t="shared" si="18"/>
        <v>0</v>
      </c>
      <c r="AF130" s="284">
        <f t="shared" si="18"/>
        <v>0</v>
      </c>
      <c r="AG130" s="276">
        <f t="shared" si="18"/>
        <v>0</v>
      </c>
      <c r="AH130" s="284">
        <f t="shared" si="18"/>
        <v>44897</v>
      </c>
      <c r="AI130" s="284">
        <f t="shared" si="18"/>
        <v>334</v>
      </c>
      <c r="AJ130" s="284">
        <f t="shared" si="18"/>
        <v>0</v>
      </c>
      <c r="AK130" s="284">
        <f t="shared" si="18"/>
        <v>6209</v>
      </c>
      <c r="AL130" s="308">
        <f t="shared" si="18"/>
        <v>0</v>
      </c>
      <c r="AM130" s="287">
        <f t="shared" si="17"/>
        <v>55191</v>
      </c>
      <c r="AN130" s="278"/>
      <c r="AO130" s="257"/>
    </row>
    <row r="131" spans="1:41" ht="8.3000000000000007" customHeight="1" thickBot="1" x14ac:dyDescent="0.3">
      <c r="A131" s="74"/>
      <c r="B131" s="75"/>
      <c r="C131" s="252"/>
      <c r="D131" s="290"/>
      <c r="E131" s="252"/>
      <c r="F131" s="252"/>
      <c r="G131" s="252"/>
      <c r="H131" s="252"/>
      <c r="I131" s="290"/>
      <c r="J131" s="290"/>
      <c r="K131" s="290"/>
      <c r="L131" s="290"/>
      <c r="M131" s="290"/>
      <c r="N131" s="290"/>
      <c r="O131" s="290"/>
      <c r="P131" s="290"/>
      <c r="Q131" s="290"/>
      <c r="R131" s="290"/>
      <c r="S131" s="290"/>
      <c r="T131" s="252"/>
      <c r="U131" s="252"/>
      <c r="V131" s="290"/>
      <c r="W131" s="290"/>
      <c r="X131" s="290"/>
      <c r="Y131" s="290"/>
      <c r="Z131" s="252"/>
      <c r="AA131" s="252"/>
      <c r="AB131" s="252"/>
      <c r="AC131" s="252"/>
      <c r="AD131" s="252"/>
      <c r="AE131" s="252"/>
      <c r="AF131" s="290"/>
      <c r="AG131" s="252"/>
      <c r="AH131" s="290"/>
      <c r="AI131" s="290"/>
      <c r="AJ131" s="290"/>
      <c r="AK131" s="290"/>
      <c r="AL131" s="281"/>
      <c r="AM131" s="309"/>
      <c r="AN131" s="256"/>
      <c r="AO131" s="257"/>
    </row>
    <row r="132" spans="1:41" s="80" customFormat="1" ht="15.65" thickBot="1" x14ac:dyDescent="0.3">
      <c r="A132" s="398" t="s">
        <v>215</v>
      </c>
      <c r="B132" s="399"/>
      <c r="C132" s="310">
        <f t="shared" ref="C132:AL132" si="19">SUM(C11,C17,C29,C37,C48,C60,C82,C96,C105,C130)</f>
        <v>-1957</v>
      </c>
      <c r="D132" s="311">
        <f t="shared" si="19"/>
        <v>341</v>
      </c>
      <c r="E132" s="311">
        <f t="shared" si="19"/>
        <v>13</v>
      </c>
      <c r="F132" s="311">
        <f t="shared" si="19"/>
        <v>0</v>
      </c>
      <c r="G132" s="311">
        <f t="shared" si="19"/>
        <v>0</v>
      </c>
      <c r="H132" s="311">
        <f t="shared" si="19"/>
        <v>0</v>
      </c>
      <c r="I132" s="311">
        <f t="shared" si="19"/>
        <v>916</v>
      </c>
      <c r="J132" s="311">
        <f t="shared" si="19"/>
        <v>1487</v>
      </c>
      <c r="K132" s="311">
        <f t="shared" si="19"/>
        <v>4408</v>
      </c>
      <c r="L132" s="311">
        <f t="shared" si="19"/>
        <v>19042</v>
      </c>
      <c r="M132" s="311">
        <f t="shared" si="19"/>
        <v>25244</v>
      </c>
      <c r="N132" s="311">
        <f t="shared" si="19"/>
        <v>498</v>
      </c>
      <c r="O132" s="311">
        <f t="shared" si="19"/>
        <v>443</v>
      </c>
      <c r="P132" s="311">
        <f t="shared" si="19"/>
        <v>70151</v>
      </c>
      <c r="Q132" s="311">
        <f t="shared" si="19"/>
        <v>751</v>
      </c>
      <c r="R132" s="311">
        <f t="shared" si="19"/>
        <v>0</v>
      </c>
      <c r="S132" s="311">
        <f t="shared" si="19"/>
        <v>10376</v>
      </c>
      <c r="T132" s="311">
        <f t="shared" si="19"/>
        <v>1354</v>
      </c>
      <c r="U132" s="311">
        <f t="shared" si="19"/>
        <v>1279</v>
      </c>
      <c r="V132" s="311">
        <f t="shared" si="19"/>
        <v>225555</v>
      </c>
      <c r="W132" s="311">
        <f t="shared" si="19"/>
        <v>24728</v>
      </c>
      <c r="X132" s="311">
        <f t="shared" si="19"/>
        <v>400</v>
      </c>
      <c r="Y132" s="311">
        <f t="shared" si="19"/>
        <v>1198</v>
      </c>
      <c r="Z132" s="312">
        <f t="shared" si="19"/>
        <v>0</v>
      </c>
      <c r="AA132" s="313">
        <f t="shared" si="19"/>
        <v>0</v>
      </c>
      <c r="AB132" s="313">
        <f t="shared" si="19"/>
        <v>0</v>
      </c>
      <c r="AC132" s="313">
        <f t="shared" si="19"/>
        <v>0</v>
      </c>
      <c r="AD132" s="313">
        <f t="shared" si="19"/>
        <v>0</v>
      </c>
      <c r="AE132" s="314">
        <f t="shared" si="19"/>
        <v>0</v>
      </c>
      <c r="AF132" s="311">
        <f t="shared" si="19"/>
        <v>0</v>
      </c>
      <c r="AG132" s="315">
        <f t="shared" si="19"/>
        <v>0</v>
      </c>
      <c r="AH132" s="311">
        <f t="shared" si="19"/>
        <v>47535</v>
      </c>
      <c r="AI132" s="311">
        <f t="shared" si="19"/>
        <v>23972</v>
      </c>
      <c r="AJ132" s="311">
        <f t="shared" si="19"/>
        <v>0</v>
      </c>
      <c r="AK132" s="311">
        <f t="shared" si="19"/>
        <v>90333</v>
      </c>
      <c r="AL132" s="316">
        <f t="shared" si="19"/>
        <v>7000</v>
      </c>
      <c r="AM132" s="317">
        <f>SUM(C132:AL132)</f>
        <v>555067</v>
      </c>
      <c r="AN132" s="256"/>
      <c r="AO132" s="339">
        <f>+AM132-'6.Verdelingsmatrix baten'!AK132</f>
        <v>-6</v>
      </c>
    </row>
    <row r="133" spans="1:41" s="82" customFormat="1" ht="8.3000000000000007" customHeight="1" x14ac:dyDescent="0.25">
      <c r="A133" s="81"/>
      <c r="B133" s="67"/>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c r="AL133" s="281"/>
      <c r="AM133" s="318"/>
      <c r="AN133" s="256"/>
      <c r="AO133" s="319"/>
    </row>
    <row r="134" spans="1:41" ht="17.55" x14ac:dyDescent="0.25">
      <c r="A134" s="394" t="s">
        <v>216</v>
      </c>
      <c r="B134" s="395"/>
      <c r="C134" s="30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81"/>
      <c r="AM134" s="318"/>
      <c r="AN134" s="256"/>
      <c r="AO134" s="257"/>
    </row>
    <row r="135" spans="1:41" ht="8.3000000000000007" customHeight="1" x14ac:dyDescent="0.25">
      <c r="A135" s="83"/>
      <c r="B135" s="84"/>
      <c r="C135" s="304"/>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79"/>
      <c r="AM135" s="282"/>
      <c r="AN135" s="256"/>
      <c r="AO135" s="257"/>
    </row>
    <row r="136" spans="1:41" ht="14.4" customHeight="1" x14ac:dyDescent="0.25">
      <c r="A136" s="245" t="s">
        <v>432</v>
      </c>
      <c r="B136" s="85" t="s">
        <v>217</v>
      </c>
      <c r="C136" s="302"/>
      <c r="D136" s="260"/>
      <c r="E136" s="320"/>
      <c r="F136" s="262"/>
      <c r="G136" s="262"/>
      <c r="H136" s="262"/>
      <c r="I136" s="289"/>
      <c r="J136" s="260"/>
      <c r="K136" s="260"/>
      <c r="L136" s="260"/>
      <c r="M136" s="260"/>
      <c r="N136" s="260"/>
      <c r="O136" s="260"/>
      <c r="P136" s="247"/>
      <c r="Q136" s="260"/>
      <c r="R136" s="260"/>
      <c r="S136" s="260"/>
      <c r="T136" s="252"/>
      <c r="U136" s="252"/>
      <c r="V136" s="260"/>
      <c r="W136" s="260"/>
      <c r="X136" s="260"/>
      <c r="Y136" s="260"/>
      <c r="Z136" s="252"/>
      <c r="AA136" s="252"/>
      <c r="AB136" s="252"/>
      <c r="AC136" s="252"/>
      <c r="AD136" s="252"/>
      <c r="AE136" s="252"/>
      <c r="AF136" s="290"/>
      <c r="AG136" s="252"/>
      <c r="AH136" s="260"/>
      <c r="AI136" s="260"/>
      <c r="AJ136" s="251"/>
      <c r="AK136" s="262"/>
      <c r="AL136" s="321"/>
      <c r="AM136" s="255">
        <f>SUM(C136:AL136)</f>
        <v>0</v>
      </c>
      <c r="AN136" s="256"/>
      <c r="AO136" s="339">
        <f>+AM136-'6.Verdelingsmatrix baten'!AK136</f>
        <v>0</v>
      </c>
    </row>
    <row r="137" spans="1:41" ht="14.4" customHeight="1" thickBot="1" x14ac:dyDescent="0.3">
      <c r="A137" s="246" t="s">
        <v>433</v>
      </c>
      <c r="B137" s="86" t="s">
        <v>218</v>
      </c>
      <c r="C137" s="322"/>
      <c r="D137" s="323"/>
      <c r="E137" s="323"/>
      <c r="F137" s="323"/>
      <c r="G137" s="323"/>
      <c r="H137" s="323"/>
      <c r="I137" s="323"/>
      <c r="J137" s="323"/>
      <c r="K137" s="323"/>
      <c r="L137" s="323"/>
      <c r="M137" s="323"/>
      <c r="N137" s="323"/>
      <c r="O137" s="323"/>
      <c r="P137" s="324"/>
      <c r="Q137" s="323"/>
      <c r="R137" s="323"/>
      <c r="S137" s="323"/>
      <c r="T137" s="323"/>
      <c r="U137" s="323"/>
      <c r="V137" s="323"/>
      <c r="W137" s="323"/>
      <c r="X137" s="323"/>
      <c r="Y137" s="323"/>
      <c r="Z137" s="325"/>
      <c r="AA137" s="326"/>
      <c r="AB137" s="326"/>
      <c r="AC137" s="326"/>
      <c r="AD137" s="326"/>
      <c r="AE137" s="326"/>
      <c r="AF137" s="326"/>
      <c r="AG137" s="322"/>
      <c r="AH137" s="323"/>
      <c r="AI137" s="323"/>
      <c r="AJ137" s="323"/>
      <c r="AK137" s="323"/>
      <c r="AL137" s="327"/>
      <c r="AM137" s="328">
        <f>SUM(C137:AL137)</f>
        <v>0</v>
      </c>
      <c r="AN137" s="256"/>
      <c r="AO137" s="339">
        <f>+AM137-'6.Verdelingsmatrix baten'!AK137</f>
        <v>0</v>
      </c>
    </row>
    <row r="138" spans="1:41" s="80" customFormat="1" ht="15.65" thickBot="1" x14ac:dyDescent="0.3">
      <c r="A138" s="78" t="s">
        <v>219</v>
      </c>
      <c r="B138" s="87"/>
      <c r="C138" s="314">
        <f t="shared" ref="C138:AL138" si="20">SUM(C136:C137)</f>
        <v>0</v>
      </c>
      <c r="D138" s="310">
        <f t="shared" si="20"/>
        <v>0</v>
      </c>
      <c r="E138" s="311">
        <f t="shared" si="20"/>
        <v>0</v>
      </c>
      <c r="F138" s="311">
        <f t="shared" si="20"/>
        <v>0</v>
      </c>
      <c r="G138" s="311">
        <f t="shared" si="20"/>
        <v>0</v>
      </c>
      <c r="H138" s="311">
        <f t="shared" si="20"/>
        <v>0</v>
      </c>
      <c r="I138" s="310">
        <f t="shared" si="20"/>
        <v>0</v>
      </c>
      <c r="J138" s="310">
        <f t="shared" si="20"/>
        <v>0</v>
      </c>
      <c r="K138" s="310">
        <f t="shared" si="20"/>
        <v>0</v>
      </c>
      <c r="L138" s="310">
        <f t="shared" si="20"/>
        <v>0</v>
      </c>
      <c r="M138" s="310">
        <f t="shared" si="20"/>
        <v>0</v>
      </c>
      <c r="N138" s="310">
        <f t="shared" si="20"/>
        <v>0</v>
      </c>
      <c r="O138" s="310">
        <f t="shared" si="20"/>
        <v>0</v>
      </c>
      <c r="P138" s="310">
        <f t="shared" si="20"/>
        <v>0</v>
      </c>
      <c r="Q138" s="310">
        <f t="shared" si="20"/>
        <v>0</v>
      </c>
      <c r="R138" s="310">
        <f t="shared" si="20"/>
        <v>0</v>
      </c>
      <c r="S138" s="310">
        <f t="shared" si="20"/>
        <v>0</v>
      </c>
      <c r="T138" s="310">
        <f t="shared" si="20"/>
        <v>0</v>
      </c>
      <c r="U138" s="310">
        <f t="shared" si="20"/>
        <v>0</v>
      </c>
      <c r="V138" s="310">
        <f t="shared" si="20"/>
        <v>0</v>
      </c>
      <c r="W138" s="310">
        <f t="shared" si="20"/>
        <v>0</v>
      </c>
      <c r="X138" s="310">
        <f t="shared" si="20"/>
        <v>0</v>
      </c>
      <c r="Y138" s="310">
        <f t="shared" si="20"/>
        <v>0</v>
      </c>
      <c r="Z138" s="329">
        <f t="shared" si="20"/>
        <v>0</v>
      </c>
      <c r="AA138" s="330">
        <f t="shared" si="20"/>
        <v>0</v>
      </c>
      <c r="AB138" s="330">
        <f t="shared" si="20"/>
        <v>0</v>
      </c>
      <c r="AC138" s="330">
        <f t="shared" si="20"/>
        <v>0</v>
      </c>
      <c r="AD138" s="330">
        <f t="shared" si="20"/>
        <v>0</v>
      </c>
      <c r="AE138" s="330">
        <f t="shared" si="20"/>
        <v>0</v>
      </c>
      <c r="AF138" s="330">
        <f t="shared" si="20"/>
        <v>0</v>
      </c>
      <c r="AG138" s="331">
        <f t="shared" si="20"/>
        <v>0</v>
      </c>
      <c r="AH138" s="310">
        <f t="shared" si="20"/>
        <v>0</v>
      </c>
      <c r="AI138" s="310">
        <f t="shared" si="20"/>
        <v>0</v>
      </c>
      <c r="AJ138" s="310">
        <f t="shared" si="20"/>
        <v>0</v>
      </c>
      <c r="AK138" s="310">
        <f t="shared" si="20"/>
        <v>0</v>
      </c>
      <c r="AL138" s="332">
        <f t="shared" si="20"/>
        <v>0</v>
      </c>
      <c r="AM138" s="317">
        <f>SUM(C138:AL138)</f>
        <v>0</v>
      </c>
      <c r="AN138" s="256"/>
      <c r="AO138" s="339">
        <f>+AM138-'6.Verdelingsmatrix baten'!AK138</f>
        <v>0</v>
      </c>
    </row>
    <row r="139" spans="1:41" s="82" customFormat="1" ht="8.3000000000000007" customHeight="1" x14ac:dyDescent="0.25">
      <c r="A139" s="88"/>
      <c r="B139" s="89"/>
      <c r="C139" s="252"/>
      <c r="D139" s="252"/>
      <c r="E139" s="252"/>
      <c r="F139" s="252"/>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81"/>
      <c r="AM139" s="318"/>
      <c r="AN139" s="256"/>
      <c r="AO139" s="319"/>
    </row>
    <row r="140" spans="1:41" ht="17.55" x14ac:dyDescent="0.25">
      <c r="A140" s="394" t="s">
        <v>220</v>
      </c>
      <c r="B140" s="395"/>
      <c r="C140" s="302"/>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81"/>
      <c r="AM140" s="318"/>
      <c r="AN140" s="256"/>
      <c r="AO140" s="257"/>
    </row>
    <row r="141" spans="1:41" ht="8.3000000000000007" customHeight="1" x14ac:dyDescent="0.25">
      <c r="A141" s="74"/>
      <c r="B141" s="75"/>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79"/>
      <c r="AM141" s="282"/>
      <c r="AN141" s="256"/>
      <c r="AO141" s="257"/>
    </row>
    <row r="142" spans="1:41" x14ac:dyDescent="0.25">
      <c r="A142" s="403" t="s">
        <v>222</v>
      </c>
      <c r="B142" s="404"/>
      <c r="C142" s="252"/>
      <c r="D142" s="290"/>
      <c r="E142" s="290"/>
      <c r="F142" s="252"/>
      <c r="G142" s="252"/>
      <c r="H142" s="252"/>
      <c r="I142" s="252"/>
      <c r="J142" s="252"/>
      <c r="K142" s="252"/>
      <c r="L142" s="252"/>
      <c r="M142" s="252"/>
      <c r="N142" s="252"/>
      <c r="O142" s="252"/>
      <c r="P142" s="252"/>
      <c r="Q142" s="290"/>
      <c r="R142" s="252"/>
      <c r="S142" s="252"/>
      <c r="T142" s="252"/>
      <c r="U142" s="252"/>
      <c r="V142" s="290"/>
      <c r="W142" s="290"/>
      <c r="X142" s="252"/>
      <c r="Y142" s="252"/>
      <c r="Z142" s="252"/>
      <c r="AA142" s="252"/>
      <c r="AB142" s="252"/>
      <c r="AC142" s="252"/>
      <c r="AD142" s="252"/>
      <c r="AE142" s="252"/>
      <c r="AF142" s="252"/>
      <c r="AG142" s="252"/>
      <c r="AH142" s="252"/>
      <c r="AI142" s="252"/>
      <c r="AJ142" s="252"/>
      <c r="AK142" s="252"/>
      <c r="AL142" s="281"/>
      <c r="AM142" s="282"/>
      <c r="AN142" s="256"/>
      <c r="AO142" s="257"/>
    </row>
    <row r="143" spans="1:41" ht="14.4" customHeight="1" x14ac:dyDescent="0.25">
      <c r="A143" s="90" t="s">
        <v>223</v>
      </c>
      <c r="B143" s="91" t="s">
        <v>224</v>
      </c>
      <c r="C143" s="302"/>
      <c r="D143" s="259"/>
      <c r="E143" s="252"/>
      <c r="F143" s="252"/>
      <c r="G143" s="252"/>
      <c r="H143" s="252"/>
      <c r="I143" s="259"/>
      <c r="J143" s="259"/>
      <c r="K143" s="259"/>
      <c r="L143" s="259"/>
      <c r="M143" s="259"/>
      <c r="N143" s="259"/>
      <c r="O143" s="259"/>
      <c r="P143" s="247"/>
      <c r="Q143" s="252"/>
      <c r="R143" s="259"/>
      <c r="S143" s="252"/>
      <c r="T143" s="252"/>
      <c r="U143" s="252"/>
      <c r="V143" s="252"/>
      <c r="W143" s="252"/>
      <c r="X143" s="259"/>
      <c r="Y143" s="259"/>
      <c r="Z143" s="252"/>
      <c r="AA143" s="252"/>
      <c r="AB143" s="252"/>
      <c r="AC143" s="252"/>
      <c r="AD143" s="252"/>
      <c r="AE143" s="247"/>
      <c r="AF143" s="252"/>
      <c r="AG143" s="252"/>
      <c r="AH143" s="252"/>
      <c r="AI143" s="252"/>
      <c r="AJ143" s="259"/>
      <c r="AK143" s="259"/>
      <c r="AL143" s="321"/>
      <c r="AM143" s="255">
        <f t="shared" ref="AM143:AM164" si="21">SUM(C143:AL143)</f>
        <v>0</v>
      </c>
      <c r="AN143" s="256"/>
      <c r="AO143" s="257"/>
    </row>
    <row r="144" spans="1:41" ht="14.4" customHeight="1" x14ac:dyDescent="0.25">
      <c r="A144" s="90" t="s">
        <v>225</v>
      </c>
      <c r="B144" s="91" t="s">
        <v>226</v>
      </c>
      <c r="C144" s="302"/>
      <c r="D144" s="247"/>
      <c r="E144" s="252"/>
      <c r="F144" s="252"/>
      <c r="G144" s="252"/>
      <c r="H144" s="251"/>
      <c r="I144" s="247"/>
      <c r="J144" s="247"/>
      <c r="K144" s="247"/>
      <c r="L144" s="247"/>
      <c r="M144" s="247"/>
      <c r="N144" s="247"/>
      <c r="O144" s="247"/>
      <c r="P144" s="247"/>
      <c r="Q144" s="253"/>
      <c r="R144" s="247"/>
      <c r="S144" s="250"/>
      <c r="T144" s="252"/>
      <c r="U144" s="252"/>
      <c r="V144" s="252"/>
      <c r="W144" s="251"/>
      <c r="X144" s="247"/>
      <c r="Y144" s="247"/>
      <c r="Z144" s="250"/>
      <c r="AA144" s="252"/>
      <c r="AB144" s="252"/>
      <c r="AC144" s="252"/>
      <c r="AD144" s="252"/>
      <c r="AE144" s="252"/>
      <c r="AF144" s="252"/>
      <c r="AG144" s="252"/>
      <c r="AH144" s="252"/>
      <c r="AI144" s="247"/>
      <c r="AJ144" s="247"/>
      <c r="AK144" s="247"/>
      <c r="AL144" s="321"/>
      <c r="AM144" s="255">
        <f t="shared" si="21"/>
        <v>0</v>
      </c>
      <c r="AN144" s="256"/>
      <c r="AO144" s="257"/>
    </row>
    <row r="145" spans="1:41" ht="14.4" customHeight="1" x14ac:dyDescent="0.25">
      <c r="A145" s="90" t="s">
        <v>227</v>
      </c>
      <c r="B145" s="91" t="s">
        <v>228</v>
      </c>
      <c r="C145" s="302"/>
      <c r="D145" s="247"/>
      <c r="E145" s="252"/>
      <c r="F145" s="252"/>
      <c r="G145" s="252"/>
      <c r="H145" s="251"/>
      <c r="I145" s="247"/>
      <c r="J145" s="247"/>
      <c r="K145" s="247"/>
      <c r="L145" s="247"/>
      <c r="M145" s="247"/>
      <c r="N145" s="247"/>
      <c r="O145" s="247"/>
      <c r="P145" s="247"/>
      <c r="Q145" s="253"/>
      <c r="R145" s="247"/>
      <c r="S145" s="250"/>
      <c r="T145" s="252"/>
      <c r="U145" s="252"/>
      <c r="V145" s="252"/>
      <c r="W145" s="251"/>
      <c r="X145" s="247"/>
      <c r="Y145" s="247"/>
      <c r="Z145" s="250"/>
      <c r="AA145" s="252"/>
      <c r="AB145" s="252"/>
      <c r="AC145" s="252"/>
      <c r="AD145" s="252"/>
      <c r="AE145" s="252"/>
      <c r="AF145" s="252"/>
      <c r="AG145" s="252"/>
      <c r="AH145" s="252"/>
      <c r="AI145" s="247"/>
      <c r="AJ145" s="247"/>
      <c r="AK145" s="247"/>
      <c r="AL145" s="321"/>
      <c r="AM145" s="255">
        <f t="shared" si="21"/>
        <v>0</v>
      </c>
      <c r="AN145" s="256"/>
      <c r="AO145" s="257"/>
    </row>
    <row r="146" spans="1:41" ht="14.4" customHeight="1" x14ac:dyDescent="0.25">
      <c r="A146" s="90" t="s">
        <v>229</v>
      </c>
      <c r="B146" s="91" t="s">
        <v>230</v>
      </c>
      <c r="C146" s="302"/>
      <c r="D146" s="247"/>
      <c r="E146" s="252"/>
      <c r="F146" s="252"/>
      <c r="G146" s="252"/>
      <c r="H146" s="251"/>
      <c r="I146" s="247"/>
      <c r="J146" s="247"/>
      <c r="K146" s="247"/>
      <c r="L146" s="247"/>
      <c r="M146" s="247"/>
      <c r="N146" s="247"/>
      <c r="O146" s="247"/>
      <c r="P146" s="247"/>
      <c r="Q146" s="253"/>
      <c r="R146" s="247"/>
      <c r="S146" s="250"/>
      <c r="T146" s="252"/>
      <c r="U146" s="252"/>
      <c r="V146" s="252"/>
      <c r="W146" s="251"/>
      <c r="X146" s="247"/>
      <c r="Y146" s="247"/>
      <c r="Z146" s="250"/>
      <c r="AA146" s="252"/>
      <c r="AB146" s="252"/>
      <c r="AC146" s="252"/>
      <c r="AD146" s="252"/>
      <c r="AE146" s="252"/>
      <c r="AF146" s="252"/>
      <c r="AG146" s="252"/>
      <c r="AH146" s="252"/>
      <c r="AI146" s="247"/>
      <c r="AJ146" s="247"/>
      <c r="AK146" s="247"/>
      <c r="AL146" s="321"/>
      <c r="AM146" s="255">
        <f t="shared" si="21"/>
        <v>0</v>
      </c>
      <c r="AN146" s="256"/>
      <c r="AO146" s="257"/>
    </row>
    <row r="147" spans="1:41" ht="14.4" customHeight="1" x14ac:dyDescent="0.25">
      <c r="A147" s="90" t="s">
        <v>231</v>
      </c>
      <c r="B147" s="91" t="s">
        <v>232</v>
      </c>
      <c r="C147" s="302"/>
      <c r="D147" s="247"/>
      <c r="E147" s="252"/>
      <c r="F147" s="252"/>
      <c r="G147" s="252"/>
      <c r="H147" s="251"/>
      <c r="I147" s="247"/>
      <c r="J147" s="247"/>
      <c r="K147" s="247"/>
      <c r="L147" s="247"/>
      <c r="M147" s="247"/>
      <c r="N147" s="247"/>
      <c r="O147" s="247"/>
      <c r="P147" s="247"/>
      <c r="Q147" s="253"/>
      <c r="R147" s="247"/>
      <c r="S147" s="250"/>
      <c r="T147" s="252"/>
      <c r="U147" s="252"/>
      <c r="V147" s="252"/>
      <c r="W147" s="251"/>
      <c r="X147" s="247"/>
      <c r="Y147" s="247"/>
      <c r="Z147" s="250"/>
      <c r="AA147" s="252"/>
      <c r="AB147" s="252"/>
      <c r="AC147" s="252"/>
      <c r="AD147" s="252"/>
      <c r="AE147" s="252"/>
      <c r="AF147" s="252"/>
      <c r="AG147" s="252"/>
      <c r="AH147" s="252"/>
      <c r="AI147" s="247"/>
      <c r="AJ147" s="247"/>
      <c r="AK147" s="247"/>
      <c r="AL147" s="321"/>
      <c r="AM147" s="255">
        <f t="shared" si="21"/>
        <v>0</v>
      </c>
      <c r="AN147" s="256"/>
      <c r="AO147" s="257"/>
    </row>
    <row r="148" spans="1:41" ht="14.4" customHeight="1" x14ac:dyDescent="0.25">
      <c r="A148" s="90" t="s">
        <v>233</v>
      </c>
      <c r="B148" s="91" t="s">
        <v>234</v>
      </c>
      <c r="C148" s="302"/>
      <c r="D148" s="247"/>
      <c r="E148" s="252"/>
      <c r="F148" s="252"/>
      <c r="G148" s="252"/>
      <c r="H148" s="251"/>
      <c r="I148" s="247"/>
      <c r="J148" s="247"/>
      <c r="K148" s="247"/>
      <c r="L148" s="247"/>
      <c r="M148" s="247"/>
      <c r="N148" s="247"/>
      <c r="O148" s="247"/>
      <c r="P148" s="247"/>
      <c r="Q148" s="253"/>
      <c r="R148" s="247"/>
      <c r="S148" s="250"/>
      <c r="T148" s="252"/>
      <c r="U148" s="252"/>
      <c r="V148" s="252"/>
      <c r="W148" s="251"/>
      <c r="X148" s="247"/>
      <c r="Y148" s="247"/>
      <c r="Z148" s="250"/>
      <c r="AA148" s="252"/>
      <c r="AB148" s="252"/>
      <c r="AC148" s="252"/>
      <c r="AD148" s="252"/>
      <c r="AE148" s="252"/>
      <c r="AF148" s="252"/>
      <c r="AG148" s="252"/>
      <c r="AH148" s="252"/>
      <c r="AI148" s="247"/>
      <c r="AJ148" s="247"/>
      <c r="AK148" s="247"/>
      <c r="AL148" s="321"/>
      <c r="AM148" s="255">
        <f t="shared" si="21"/>
        <v>0</v>
      </c>
      <c r="AN148" s="256"/>
      <c r="AO148" s="257"/>
    </row>
    <row r="149" spans="1:41" ht="14.4" customHeight="1" x14ac:dyDescent="0.25">
      <c r="A149" s="90" t="s">
        <v>235</v>
      </c>
      <c r="B149" s="91" t="s">
        <v>236</v>
      </c>
      <c r="C149" s="302"/>
      <c r="D149" s="247"/>
      <c r="E149" s="252"/>
      <c r="F149" s="252"/>
      <c r="G149" s="252"/>
      <c r="H149" s="251"/>
      <c r="I149" s="247"/>
      <c r="J149" s="247"/>
      <c r="K149" s="247"/>
      <c r="L149" s="247"/>
      <c r="M149" s="247"/>
      <c r="N149" s="247"/>
      <c r="O149" s="247"/>
      <c r="P149" s="247"/>
      <c r="Q149" s="253"/>
      <c r="R149" s="247"/>
      <c r="S149" s="250"/>
      <c r="T149" s="252"/>
      <c r="U149" s="252"/>
      <c r="V149" s="252"/>
      <c r="W149" s="251"/>
      <c r="X149" s="247"/>
      <c r="Y149" s="247"/>
      <c r="Z149" s="250"/>
      <c r="AA149" s="252"/>
      <c r="AB149" s="252"/>
      <c r="AC149" s="252"/>
      <c r="AD149" s="252"/>
      <c r="AE149" s="252"/>
      <c r="AF149" s="252"/>
      <c r="AG149" s="252"/>
      <c r="AH149" s="252"/>
      <c r="AI149" s="247"/>
      <c r="AJ149" s="247"/>
      <c r="AK149" s="247"/>
      <c r="AL149" s="321"/>
      <c r="AM149" s="255">
        <f t="shared" si="21"/>
        <v>0</v>
      </c>
      <c r="AN149" s="256"/>
      <c r="AO149" s="257"/>
    </row>
    <row r="150" spans="1:41" ht="14.4" customHeight="1" x14ac:dyDescent="0.25">
      <c r="A150" s="90" t="s">
        <v>237</v>
      </c>
      <c r="B150" s="91" t="s">
        <v>238</v>
      </c>
      <c r="C150" s="302"/>
      <c r="D150" s="247"/>
      <c r="E150" s="252"/>
      <c r="F150" s="252"/>
      <c r="G150" s="252"/>
      <c r="H150" s="251"/>
      <c r="I150" s="247"/>
      <c r="J150" s="247"/>
      <c r="K150" s="247"/>
      <c r="L150" s="247"/>
      <c r="M150" s="247"/>
      <c r="N150" s="247"/>
      <c r="O150" s="247"/>
      <c r="P150" s="247"/>
      <c r="Q150" s="253"/>
      <c r="R150" s="247"/>
      <c r="S150" s="250"/>
      <c r="T150" s="252"/>
      <c r="U150" s="252"/>
      <c r="V150" s="252"/>
      <c r="W150" s="251"/>
      <c r="X150" s="247"/>
      <c r="Y150" s="247"/>
      <c r="Z150" s="250"/>
      <c r="AA150" s="252"/>
      <c r="AB150" s="252"/>
      <c r="AC150" s="252"/>
      <c r="AD150" s="252"/>
      <c r="AE150" s="252"/>
      <c r="AF150" s="252"/>
      <c r="AG150" s="252"/>
      <c r="AH150" s="252"/>
      <c r="AI150" s="247"/>
      <c r="AJ150" s="247"/>
      <c r="AK150" s="247"/>
      <c r="AL150" s="321"/>
      <c r="AM150" s="255">
        <f t="shared" si="21"/>
        <v>0</v>
      </c>
      <c r="AN150" s="256"/>
      <c r="AO150" s="257"/>
    </row>
    <row r="151" spans="1:41" ht="14.4" customHeight="1" x14ac:dyDescent="0.25">
      <c r="A151" s="90" t="s">
        <v>239</v>
      </c>
      <c r="B151" s="91" t="s">
        <v>240</v>
      </c>
      <c r="C151" s="302"/>
      <c r="D151" s="247"/>
      <c r="E151" s="252"/>
      <c r="F151" s="252"/>
      <c r="G151" s="252"/>
      <c r="H151" s="251"/>
      <c r="I151" s="247"/>
      <c r="J151" s="247"/>
      <c r="K151" s="247"/>
      <c r="L151" s="247"/>
      <c r="M151" s="247"/>
      <c r="N151" s="247"/>
      <c r="O151" s="247"/>
      <c r="P151" s="247"/>
      <c r="Q151" s="253"/>
      <c r="R151" s="247"/>
      <c r="S151" s="250"/>
      <c r="T151" s="252"/>
      <c r="U151" s="252"/>
      <c r="V151" s="252"/>
      <c r="W151" s="251"/>
      <c r="X151" s="247"/>
      <c r="Y151" s="247"/>
      <c r="Z151" s="250"/>
      <c r="AA151" s="252"/>
      <c r="AB151" s="252"/>
      <c r="AC151" s="252"/>
      <c r="AD151" s="252"/>
      <c r="AE151" s="252"/>
      <c r="AF151" s="252"/>
      <c r="AG151" s="252"/>
      <c r="AH151" s="252"/>
      <c r="AI151" s="247"/>
      <c r="AJ151" s="247"/>
      <c r="AK151" s="247"/>
      <c r="AL151" s="321"/>
      <c r="AM151" s="255">
        <f t="shared" si="21"/>
        <v>0</v>
      </c>
      <c r="AN151" s="256"/>
      <c r="AO151" s="257"/>
    </row>
    <row r="152" spans="1:41" ht="14.4" customHeight="1" x14ac:dyDescent="0.25">
      <c r="A152" s="90" t="s">
        <v>241</v>
      </c>
      <c r="B152" s="91" t="s">
        <v>242</v>
      </c>
      <c r="C152" s="252"/>
      <c r="D152" s="252"/>
      <c r="E152" s="252"/>
      <c r="F152" s="252"/>
      <c r="G152" s="252"/>
      <c r="H152" s="252"/>
      <c r="I152" s="290"/>
      <c r="J152" s="290"/>
      <c r="K152" s="290"/>
      <c r="L152" s="290"/>
      <c r="M152" s="290"/>
      <c r="N152" s="290"/>
      <c r="O152" s="290"/>
      <c r="P152" s="290"/>
      <c r="Q152" s="252"/>
      <c r="R152" s="290"/>
      <c r="S152" s="252"/>
      <c r="T152" s="252"/>
      <c r="U152" s="252"/>
      <c r="V152" s="252"/>
      <c r="W152" s="252"/>
      <c r="X152" s="290"/>
      <c r="Y152" s="290"/>
      <c r="Z152" s="252"/>
      <c r="AA152" s="252"/>
      <c r="AB152" s="252"/>
      <c r="AC152" s="252"/>
      <c r="AD152" s="252"/>
      <c r="AE152" s="320"/>
      <c r="AF152" s="247"/>
      <c r="AG152" s="250"/>
      <c r="AH152" s="252"/>
      <c r="AI152" s="252"/>
      <c r="AJ152" s="290"/>
      <c r="AK152" s="290"/>
      <c r="AL152" s="321"/>
      <c r="AM152" s="255">
        <f t="shared" si="21"/>
        <v>0</v>
      </c>
      <c r="AN152" s="256"/>
      <c r="AO152" s="257"/>
    </row>
    <row r="153" spans="1:41" ht="14.4" customHeight="1" x14ac:dyDescent="0.25">
      <c r="A153" s="90" t="s">
        <v>243</v>
      </c>
      <c r="B153" s="91" t="s">
        <v>244</v>
      </c>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1"/>
      <c r="AE153" s="247"/>
      <c r="AF153" s="268"/>
      <c r="AG153" s="252"/>
      <c r="AH153" s="252"/>
      <c r="AI153" s="252"/>
      <c r="AJ153" s="252"/>
      <c r="AK153" s="252"/>
      <c r="AL153" s="321"/>
      <c r="AM153" s="255">
        <f t="shared" si="21"/>
        <v>0</v>
      </c>
      <c r="AN153" s="256"/>
      <c r="AO153" s="257"/>
    </row>
    <row r="154" spans="1:41" ht="14.4" customHeight="1" x14ac:dyDescent="0.25">
      <c r="A154" s="90" t="s">
        <v>245</v>
      </c>
      <c r="B154" s="91" t="s">
        <v>246</v>
      </c>
      <c r="C154" s="252"/>
      <c r="D154" s="252"/>
      <c r="E154" s="252"/>
      <c r="F154" s="252"/>
      <c r="G154" s="252"/>
      <c r="H154" s="252"/>
      <c r="I154" s="252"/>
      <c r="J154" s="252"/>
      <c r="K154" s="252"/>
      <c r="L154" s="252"/>
      <c r="M154" s="252"/>
      <c r="N154" s="252"/>
      <c r="O154" s="252"/>
      <c r="P154" s="252"/>
      <c r="Q154" s="252"/>
      <c r="R154" s="252"/>
      <c r="S154" s="252"/>
      <c r="T154" s="252"/>
      <c r="U154" s="252"/>
      <c r="V154" s="252"/>
      <c r="W154" s="252"/>
      <c r="X154" s="252"/>
      <c r="Y154" s="252"/>
      <c r="Z154" s="252"/>
      <c r="AA154" s="252"/>
      <c r="AB154" s="252"/>
      <c r="AC154" s="252"/>
      <c r="AD154" s="251"/>
      <c r="AE154" s="247"/>
      <c r="AF154" s="247"/>
      <c r="AG154" s="250"/>
      <c r="AH154" s="252"/>
      <c r="AI154" s="252"/>
      <c r="AJ154" s="252"/>
      <c r="AK154" s="252"/>
      <c r="AL154" s="321"/>
      <c r="AM154" s="255">
        <f t="shared" si="21"/>
        <v>0</v>
      </c>
      <c r="AN154" s="256"/>
      <c r="AO154" s="257"/>
    </row>
    <row r="155" spans="1:41" ht="14.4" customHeight="1" x14ac:dyDescent="0.25">
      <c r="A155" s="90" t="s">
        <v>247</v>
      </c>
      <c r="B155" s="91" t="s">
        <v>248</v>
      </c>
      <c r="C155" s="252"/>
      <c r="D155" s="252"/>
      <c r="E155" s="252"/>
      <c r="F155" s="252"/>
      <c r="G155" s="252"/>
      <c r="H155" s="252"/>
      <c r="I155" s="252"/>
      <c r="J155" s="252"/>
      <c r="K155" s="252"/>
      <c r="L155" s="252"/>
      <c r="M155" s="252"/>
      <c r="N155" s="252"/>
      <c r="O155" s="252"/>
      <c r="P155" s="252"/>
      <c r="Q155" s="252"/>
      <c r="R155" s="252"/>
      <c r="S155" s="252"/>
      <c r="T155" s="252"/>
      <c r="U155" s="252"/>
      <c r="V155" s="252"/>
      <c r="W155" s="252"/>
      <c r="X155" s="252"/>
      <c r="Y155" s="252"/>
      <c r="Z155" s="252"/>
      <c r="AA155" s="252"/>
      <c r="AB155" s="252"/>
      <c r="AC155" s="252"/>
      <c r="AD155" s="251"/>
      <c r="AE155" s="247"/>
      <c r="AF155" s="258"/>
      <c r="AG155" s="252"/>
      <c r="AH155" s="252"/>
      <c r="AI155" s="252"/>
      <c r="AJ155" s="252"/>
      <c r="AK155" s="252"/>
      <c r="AL155" s="321"/>
      <c r="AM155" s="255">
        <f t="shared" si="21"/>
        <v>0</v>
      </c>
      <c r="AN155" s="256"/>
      <c r="AO155" s="257"/>
    </row>
    <row r="156" spans="1:41" ht="14.4" customHeight="1" x14ac:dyDescent="0.25">
      <c r="A156" s="90" t="s">
        <v>249</v>
      </c>
      <c r="B156" s="91" t="s">
        <v>250</v>
      </c>
      <c r="C156" s="252"/>
      <c r="D156" s="252"/>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1"/>
      <c r="AE156" s="247"/>
      <c r="AF156" s="250"/>
      <c r="AG156" s="252"/>
      <c r="AH156" s="252"/>
      <c r="AI156" s="252"/>
      <c r="AJ156" s="252"/>
      <c r="AK156" s="252"/>
      <c r="AL156" s="321"/>
      <c r="AM156" s="255">
        <f>SUM(C156:AL156)</f>
        <v>0</v>
      </c>
      <c r="AN156" s="256"/>
      <c r="AO156" s="257"/>
    </row>
    <row r="157" spans="1:41" ht="14.4" customHeight="1" x14ac:dyDescent="0.25">
      <c r="A157" s="90" t="s">
        <v>251</v>
      </c>
      <c r="B157" s="91" t="s">
        <v>252</v>
      </c>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1"/>
      <c r="AE157" s="247"/>
      <c r="AF157" s="250"/>
      <c r="AG157" s="252"/>
      <c r="AH157" s="252"/>
      <c r="AI157" s="252"/>
      <c r="AJ157" s="252"/>
      <c r="AK157" s="252"/>
      <c r="AL157" s="321"/>
      <c r="AM157" s="255">
        <f t="shared" si="21"/>
        <v>0</v>
      </c>
      <c r="AN157" s="256"/>
      <c r="AO157" s="257"/>
    </row>
    <row r="158" spans="1:41" ht="14.4" customHeight="1" x14ac:dyDescent="0.25">
      <c r="A158" s="208" t="s">
        <v>498</v>
      </c>
      <c r="B158" s="209" t="s">
        <v>572</v>
      </c>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92"/>
      <c r="AF158" s="252"/>
      <c r="AG158" s="252"/>
      <c r="AH158" s="252"/>
      <c r="AI158" s="252"/>
      <c r="AJ158" s="252"/>
      <c r="AK158" s="252"/>
      <c r="AL158" s="321"/>
      <c r="AM158" s="255">
        <f t="shared" si="21"/>
        <v>0</v>
      </c>
      <c r="AN158" s="256"/>
      <c r="AO158" s="257"/>
    </row>
    <row r="159" spans="1:41" ht="14.4" customHeight="1" x14ac:dyDescent="0.25">
      <c r="A159" s="208" t="s">
        <v>499</v>
      </c>
      <c r="B159" s="209" t="s">
        <v>253</v>
      </c>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9"/>
      <c r="AC159" s="252"/>
      <c r="AD159" s="252"/>
      <c r="AE159" s="247"/>
      <c r="AF159" s="252"/>
      <c r="AG159" s="252"/>
      <c r="AH159" s="252"/>
      <c r="AI159" s="252"/>
      <c r="AJ159" s="252"/>
      <c r="AK159" s="252"/>
      <c r="AL159" s="321"/>
      <c r="AM159" s="255">
        <f t="shared" si="21"/>
        <v>0</v>
      </c>
      <c r="AN159" s="256"/>
      <c r="AO159" s="257"/>
    </row>
    <row r="160" spans="1:41" ht="14.4" customHeight="1" x14ac:dyDescent="0.25">
      <c r="A160" s="208" t="s">
        <v>500</v>
      </c>
      <c r="B160" s="209" t="s">
        <v>632</v>
      </c>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47"/>
      <c r="AC160" s="252"/>
      <c r="AD160" s="252"/>
      <c r="AE160" s="252"/>
      <c r="AF160" s="252"/>
      <c r="AG160" s="252"/>
      <c r="AH160" s="252"/>
      <c r="AI160" s="252"/>
      <c r="AJ160" s="252"/>
      <c r="AK160" s="252"/>
      <c r="AL160" s="321"/>
      <c r="AM160" s="255">
        <f t="shared" si="21"/>
        <v>0</v>
      </c>
      <c r="AN160" s="256"/>
      <c r="AO160" s="257"/>
    </row>
    <row r="161" spans="1:41" ht="14.4" customHeight="1" x14ac:dyDescent="0.25">
      <c r="A161" s="208" t="s">
        <v>501</v>
      </c>
      <c r="B161" s="209" t="s">
        <v>631</v>
      </c>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47"/>
      <c r="AC161" s="252"/>
      <c r="AD161" s="252"/>
      <c r="AE161" s="252"/>
      <c r="AF161" s="252"/>
      <c r="AG161" s="252"/>
      <c r="AH161" s="252"/>
      <c r="AI161" s="252"/>
      <c r="AJ161" s="252"/>
      <c r="AK161" s="252"/>
      <c r="AL161" s="321"/>
      <c r="AM161" s="255">
        <f t="shared" si="21"/>
        <v>0</v>
      </c>
      <c r="AN161" s="256"/>
      <c r="AO161" s="257"/>
    </row>
    <row r="162" spans="1:41" ht="14.4" customHeight="1" x14ac:dyDescent="0.25">
      <c r="A162" s="208" t="s">
        <v>502</v>
      </c>
      <c r="B162" s="209" t="s">
        <v>633</v>
      </c>
      <c r="C162" s="252"/>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47"/>
      <c r="AC162" s="252"/>
      <c r="AD162" s="252"/>
      <c r="AE162" s="252"/>
      <c r="AF162" s="252"/>
      <c r="AG162" s="252"/>
      <c r="AH162" s="252"/>
      <c r="AI162" s="252"/>
      <c r="AJ162" s="252"/>
      <c r="AK162" s="252"/>
      <c r="AL162" s="321"/>
      <c r="AM162" s="255">
        <f t="shared" si="21"/>
        <v>0</v>
      </c>
      <c r="AN162" s="256"/>
      <c r="AO162" s="257"/>
    </row>
    <row r="163" spans="1:41" ht="14.4" customHeight="1" x14ac:dyDescent="0.25">
      <c r="A163" s="90" t="s">
        <v>254</v>
      </c>
      <c r="B163" s="91" t="s">
        <v>255</v>
      </c>
      <c r="C163" s="302"/>
      <c r="D163" s="252"/>
      <c r="E163" s="252"/>
      <c r="F163" s="252"/>
      <c r="G163" s="252"/>
      <c r="H163" s="252"/>
      <c r="I163" s="259"/>
      <c r="J163" s="259"/>
      <c r="K163" s="259"/>
      <c r="L163" s="259"/>
      <c r="M163" s="259"/>
      <c r="N163" s="259"/>
      <c r="O163" s="259"/>
      <c r="P163" s="259"/>
      <c r="Q163" s="251"/>
      <c r="R163" s="247"/>
      <c r="S163" s="250"/>
      <c r="T163" s="252"/>
      <c r="U163" s="252"/>
      <c r="V163" s="252"/>
      <c r="W163" s="251"/>
      <c r="X163" s="247"/>
      <c r="Y163" s="247"/>
      <c r="Z163" s="250"/>
      <c r="AA163" s="252"/>
      <c r="AB163" s="252"/>
      <c r="AC163" s="252"/>
      <c r="AD163" s="252"/>
      <c r="AE163" s="252"/>
      <c r="AF163" s="252"/>
      <c r="AG163" s="252"/>
      <c r="AH163" s="252"/>
      <c r="AI163" s="251"/>
      <c r="AJ163" s="247"/>
      <c r="AK163" s="247"/>
      <c r="AL163" s="321"/>
      <c r="AM163" s="255">
        <f t="shared" si="21"/>
        <v>0</v>
      </c>
      <c r="AN163" s="256"/>
      <c r="AO163" s="257"/>
    </row>
    <row r="164" spans="1:41" ht="15.05" x14ac:dyDescent="0.25">
      <c r="A164" s="405" t="s">
        <v>256</v>
      </c>
      <c r="B164" s="406"/>
      <c r="C164" s="333">
        <f>SUM(C143:C163)</f>
        <v>0</v>
      </c>
      <c r="D164" s="270">
        <f>SUM(D143:D163)</f>
        <v>0</v>
      </c>
      <c r="E164" s="334">
        <f t="shared" ref="E164:AL164" si="22">SUM(E143:E163)</f>
        <v>0</v>
      </c>
      <c r="F164" s="274">
        <f t="shared" si="22"/>
        <v>0</v>
      </c>
      <c r="G164" s="274">
        <f t="shared" si="22"/>
        <v>0</v>
      </c>
      <c r="H164" s="275">
        <f t="shared" si="22"/>
        <v>0</v>
      </c>
      <c r="I164" s="270">
        <f t="shared" si="22"/>
        <v>0</v>
      </c>
      <c r="J164" s="270">
        <f t="shared" si="22"/>
        <v>0</v>
      </c>
      <c r="K164" s="270">
        <f t="shared" si="22"/>
        <v>0</v>
      </c>
      <c r="L164" s="270">
        <f t="shared" si="22"/>
        <v>0</v>
      </c>
      <c r="M164" s="270">
        <f>SUM(M143:M163)</f>
        <v>0</v>
      </c>
      <c r="N164" s="270">
        <f t="shared" si="22"/>
        <v>0</v>
      </c>
      <c r="O164" s="270">
        <f t="shared" si="22"/>
        <v>0</v>
      </c>
      <c r="P164" s="270">
        <f t="shared" si="22"/>
        <v>0</v>
      </c>
      <c r="Q164" s="276">
        <f t="shared" si="22"/>
        <v>0</v>
      </c>
      <c r="R164" s="270">
        <f t="shared" si="22"/>
        <v>0</v>
      </c>
      <c r="S164" s="273">
        <f t="shared" si="22"/>
        <v>0</v>
      </c>
      <c r="T164" s="274">
        <f t="shared" si="22"/>
        <v>0</v>
      </c>
      <c r="U164" s="274">
        <f t="shared" si="22"/>
        <v>0</v>
      </c>
      <c r="V164" s="274">
        <f t="shared" si="22"/>
        <v>0</v>
      </c>
      <c r="W164" s="275">
        <f t="shared" si="22"/>
        <v>0</v>
      </c>
      <c r="X164" s="270">
        <f t="shared" si="22"/>
        <v>0</v>
      </c>
      <c r="Y164" s="270">
        <f>SUM(Y143:Y163)</f>
        <v>0</v>
      </c>
      <c r="Z164" s="274">
        <f t="shared" si="22"/>
        <v>0</v>
      </c>
      <c r="AA164" s="274">
        <f t="shared" si="22"/>
        <v>0</v>
      </c>
      <c r="AB164" s="270">
        <f t="shared" si="22"/>
        <v>0</v>
      </c>
      <c r="AC164" s="273">
        <f t="shared" si="22"/>
        <v>0</v>
      </c>
      <c r="AD164" s="275">
        <f t="shared" si="22"/>
        <v>0</v>
      </c>
      <c r="AE164" s="270">
        <f t="shared" si="22"/>
        <v>0</v>
      </c>
      <c r="AF164" s="270">
        <f t="shared" si="22"/>
        <v>0</v>
      </c>
      <c r="AG164" s="274">
        <f t="shared" si="22"/>
        <v>0</v>
      </c>
      <c r="AH164" s="274">
        <f t="shared" si="22"/>
        <v>0</v>
      </c>
      <c r="AI164" s="270">
        <f t="shared" si="22"/>
        <v>0</v>
      </c>
      <c r="AJ164" s="270">
        <f t="shared" si="22"/>
        <v>0</v>
      </c>
      <c r="AK164" s="270">
        <f t="shared" si="22"/>
        <v>0</v>
      </c>
      <c r="AL164" s="308">
        <f t="shared" si="22"/>
        <v>0</v>
      </c>
      <c r="AM164" s="255">
        <f t="shared" si="21"/>
        <v>0</v>
      </c>
      <c r="AN164" s="278"/>
      <c r="AO164" s="257"/>
    </row>
    <row r="165" spans="1:41" ht="8.3000000000000007" customHeight="1" x14ac:dyDescent="0.25">
      <c r="A165" s="74"/>
      <c r="B165" s="75"/>
      <c r="C165" s="259"/>
      <c r="D165" s="259"/>
      <c r="E165" s="259"/>
      <c r="F165" s="259"/>
      <c r="G165" s="259"/>
      <c r="H165" s="259"/>
      <c r="I165" s="260"/>
      <c r="J165" s="260"/>
      <c r="K165" s="260"/>
      <c r="L165" s="260"/>
      <c r="M165" s="260"/>
      <c r="N165" s="260"/>
      <c r="O165" s="260"/>
      <c r="P165" s="260"/>
      <c r="Q165" s="259"/>
      <c r="R165" s="260"/>
      <c r="S165" s="259"/>
      <c r="T165" s="259"/>
      <c r="U165" s="259"/>
      <c r="V165" s="259"/>
      <c r="W165" s="259"/>
      <c r="X165" s="260"/>
      <c r="Y165" s="260"/>
      <c r="Z165" s="259"/>
      <c r="AA165" s="259"/>
      <c r="AB165" s="259"/>
      <c r="AC165" s="259"/>
      <c r="AD165" s="259"/>
      <c r="AE165" s="259"/>
      <c r="AF165" s="260"/>
      <c r="AG165" s="259"/>
      <c r="AH165" s="259"/>
      <c r="AI165" s="259"/>
      <c r="AJ165" s="260"/>
      <c r="AK165" s="260"/>
      <c r="AL165" s="279"/>
      <c r="AM165" s="280"/>
      <c r="AN165" s="256"/>
      <c r="AO165" s="257"/>
    </row>
    <row r="166" spans="1:41" x14ac:dyDescent="0.25">
      <c r="A166" s="403" t="s">
        <v>257</v>
      </c>
      <c r="B166" s="404"/>
      <c r="C166" s="252"/>
      <c r="D166" s="252"/>
      <c r="E166" s="252"/>
      <c r="F166" s="252"/>
      <c r="G166" s="252"/>
      <c r="H166" s="252"/>
      <c r="I166" s="259"/>
      <c r="J166" s="252"/>
      <c r="K166" s="259"/>
      <c r="L166" s="259"/>
      <c r="M166" s="259"/>
      <c r="N166" s="252"/>
      <c r="O166" s="252"/>
      <c r="P166" s="259"/>
      <c r="Q166" s="252"/>
      <c r="R166" s="252"/>
      <c r="S166" s="252"/>
      <c r="T166" s="252"/>
      <c r="U166" s="252"/>
      <c r="V166" s="252"/>
      <c r="W166" s="290"/>
      <c r="X166" s="290"/>
      <c r="Y166" s="290"/>
      <c r="Z166" s="290"/>
      <c r="AA166" s="252"/>
      <c r="AB166" s="252"/>
      <c r="AC166" s="252"/>
      <c r="AD166" s="252"/>
      <c r="AE166" s="252"/>
      <c r="AF166" s="290"/>
      <c r="AG166" s="252"/>
      <c r="AH166" s="252"/>
      <c r="AI166" s="252"/>
      <c r="AJ166" s="252"/>
      <c r="AK166" s="252"/>
      <c r="AL166" s="281"/>
      <c r="AM166" s="282"/>
      <c r="AN166" s="256"/>
      <c r="AO166" s="257"/>
    </row>
    <row r="167" spans="1:41" ht="14.4" customHeight="1" x14ac:dyDescent="0.25">
      <c r="A167" s="90" t="s">
        <v>258</v>
      </c>
      <c r="B167" s="91" t="s">
        <v>259</v>
      </c>
      <c r="C167" s="302"/>
      <c r="D167" s="252"/>
      <c r="E167" s="252"/>
      <c r="F167" s="252"/>
      <c r="G167" s="252"/>
      <c r="H167" s="251"/>
      <c r="I167" s="265"/>
      <c r="J167" s="253"/>
      <c r="K167" s="247"/>
      <c r="L167" s="247"/>
      <c r="M167" s="247"/>
      <c r="N167" s="250"/>
      <c r="O167" s="251"/>
      <c r="P167" s="247"/>
      <c r="Q167" s="250"/>
      <c r="R167" s="252"/>
      <c r="S167" s="252"/>
      <c r="T167" s="252"/>
      <c r="U167" s="252"/>
      <c r="V167" s="252"/>
      <c r="W167" s="252"/>
      <c r="X167" s="252"/>
      <c r="Y167" s="252"/>
      <c r="Z167" s="252"/>
      <c r="AA167" s="252"/>
      <c r="AB167" s="252"/>
      <c r="AC167" s="252"/>
      <c r="AD167" s="252"/>
      <c r="AE167" s="252"/>
      <c r="AF167" s="252"/>
      <c r="AG167" s="252"/>
      <c r="AH167" s="252"/>
      <c r="AI167" s="252"/>
      <c r="AJ167" s="252"/>
      <c r="AK167" s="251"/>
      <c r="AL167" s="321"/>
      <c r="AM167" s="255">
        <f t="shared" ref="AM167:AM184" si="23">SUM(C167:AL167)</f>
        <v>0</v>
      </c>
      <c r="AN167" s="256"/>
      <c r="AO167" s="257"/>
    </row>
    <row r="168" spans="1:41" ht="14.4" customHeight="1" x14ac:dyDescent="0.25">
      <c r="A168" s="90" t="s">
        <v>260</v>
      </c>
      <c r="B168" s="91" t="s">
        <v>261</v>
      </c>
      <c r="C168" s="302"/>
      <c r="D168" s="252"/>
      <c r="E168" s="252"/>
      <c r="F168" s="252"/>
      <c r="G168" s="252"/>
      <c r="H168" s="252"/>
      <c r="I168" s="290"/>
      <c r="J168" s="252"/>
      <c r="K168" s="290"/>
      <c r="L168" s="290"/>
      <c r="M168" s="247"/>
      <c r="N168" s="252"/>
      <c r="O168" s="252"/>
      <c r="P168" s="290"/>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321"/>
      <c r="AM168" s="255">
        <f t="shared" si="23"/>
        <v>0</v>
      </c>
      <c r="AN168" s="256"/>
      <c r="AO168" s="257"/>
    </row>
    <row r="169" spans="1:41" ht="14.4" customHeight="1" x14ac:dyDescent="0.25">
      <c r="A169" s="90" t="s">
        <v>262</v>
      </c>
      <c r="B169" s="91" t="s">
        <v>263</v>
      </c>
      <c r="C169" s="302"/>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71"/>
      <c r="AM169" s="255">
        <f t="shared" si="23"/>
        <v>0</v>
      </c>
      <c r="AN169" s="256"/>
      <c r="AO169" s="257"/>
    </row>
    <row r="170" spans="1:41" ht="14.4" customHeight="1" x14ac:dyDescent="0.25">
      <c r="A170" s="90" t="s">
        <v>264</v>
      </c>
      <c r="B170" s="91" t="s">
        <v>265</v>
      </c>
      <c r="C170" s="302"/>
      <c r="D170" s="252"/>
      <c r="E170" s="252"/>
      <c r="F170" s="252"/>
      <c r="G170" s="252"/>
      <c r="H170" s="252"/>
      <c r="I170" s="252"/>
      <c r="J170" s="252"/>
      <c r="K170" s="252"/>
      <c r="L170" s="252"/>
      <c r="M170" s="265"/>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L170" s="271"/>
      <c r="AM170" s="255">
        <f t="shared" si="23"/>
        <v>0</v>
      </c>
      <c r="AN170" s="256"/>
      <c r="AO170" s="257"/>
    </row>
    <row r="171" spans="1:41" ht="14.4" customHeight="1" x14ac:dyDescent="0.25">
      <c r="A171" s="90" t="s">
        <v>266</v>
      </c>
      <c r="B171" s="91" t="s">
        <v>267</v>
      </c>
      <c r="C171" s="302"/>
      <c r="D171" s="252"/>
      <c r="E171" s="252"/>
      <c r="F171" s="252"/>
      <c r="G171" s="252"/>
      <c r="H171" s="252"/>
      <c r="I171" s="252"/>
      <c r="J171" s="252"/>
      <c r="K171" s="252"/>
      <c r="L171" s="251"/>
      <c r="M171" s="262"/>
      <c r="N171" s="250"/>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1"/>
      <c r="AL171" s="271"/>
      <c r="AM171" s="255">
        <f>SUM(C171:AL171)</f>
        <v>0</v>
      </c>
      <c r="AN171" s="256"/>
      <c r="AO171" s="257"/>
    </row>
    <row r="172" spans="1:41" ht="14.4" customHeight="1" x14ac:dyDescent="0.25">
      <c r="A172" s="90" t="s">
        <v>271</v>
      </c>
      <c r="B172" s="91" t="s">
        <v>272</v>
      </c>
      <c r="C172" s="252"/>
      <c r="D172" s="252"/>
      <c r="E172" s="252"/>
      <c r="F172" s="252"/>
      <c r="G172" s="252"/>
      <c r="H172" s="252"/>
      <c r="I172" s="252"/>
      <c r="J172" s="252"/>
      <c r="K172" s="252"/>
      <c r="L172" s="252"/>
      <c r="M172" s="290"/>
      <c r="N172" s="252"/>
      <c r="O172" s="252"/>
      <c r="P172" s="252"/>
      <c r="Q172" s="252"/>
      <c r="R172" s="252"/>
      <c r="S172" s="252"/>
      <c r="T172" s="252"/>
      <c r="U172" s="252"/>
      <c r="V172" s="252"/>
      <c r="W172" s="252"/>
      <c r="X172" s="252"/>
      <c r="Y172" s="252"/>
      <c r="Z172" s="252"/>
      <c r="AA172" s="252"/>
      <c r="AB172" s="252"/>
      <c r="AC172" s="252"/>
      <c r="AD172" s="252"/>
      <c r="AE172" s="252"/>
      <c r="AF172" s="252"/>
      <c r="AG172" s="247"/>
      <c r="AH172" s="252"/>
      <c r="AI172" s="252"/>
      <c r="AJ172" s="252"/>
      <c r="AK172" s="252"/>
      <c r="AL172" s="271"/>
      <c r="AM172" s="255">
        <f t="shared" si="23"/>
        <v>0</v>
      </c>
      <c r="AN172" s="256"/>
      <c r="AO172" s="257"/>
    </row>
    <row r="173" spans="1:41" ht="14.4" customHeight="1" x14ac:dyDescent="0.25">
      <c r="A173" s="208" t="s">
        <v>503</v>
      </c>
      <c r="B173" s="209" t="s">
        <v>573</v>
      </c>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1"/>
      <c r="AD173" s="247"/>
      <c r="AE173" s="252"/>
      <c r="AF173" s="252"/>
      <c r="AG173" s="252"/>
      <c r="AH173" s="252"/>
      <c r="AI173" s="252"/>
      <c r="AJ173" s="252"/>
      <c r="AK173" s="252"/>
      <c r="AL173" s="271"/>
      <c r="AM173" s="255">
        <f t="shared" si="23"/>
        <v>0</v>
      </c>
      <c r="AN173" s="256"/>
      <c r="AO173" s="257"/>
    </row>
    <row r="174" spans="1:41" ht="14.4" customHeight="1" x14ac:dyDescent="0.25">
      <c r="A174" s="208" t="s">
        <v>504</v>
      </c>
      <c r="B174" s="209" t="s">
        <v>505</v>
      </c>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1"/>
      <c r="AD174" s="247"/>
      <c r="AE174" s="252"/>
      <c r="AF174" s="252"/>
      <c r="AG174" s="252"/>
      <c r="AH174" s="252"/>
      <c r="AI174" s="252"/>
      <c r="AJ174" s="252"/>
      <c r="AK174" s="252"/>
      <c r="AL174" s="271"/>
      <c r="AM174" s="255">
        <f t="shared" si="23"/>
        <v>0</v>
      </c>
      <c r="AN174" s="256"/>
      <c r="AO174" s="257"/>
    </row>
    <row r="175" spans="1:41" ht="14.4" customHeight="1" x14ac:dyDescent="0.25">
      <c r="A175" s="208" t="s">
        <v>506</v>
      </c>
      <c r="B175" s="209" t="s">
        <v>507</v>
      </c>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47"/>
      <c r="AE175" s="252"/>
      <c r="AF175" s="252"/>
      <c r="AG175" s="252"/>
      <c r="AH175" s="252"/>
      <c r="AI175" s="252"/>
      <c r="AJ175" s="252"/>
      <c r="AK175" s="252"/>
      <c r="AL175" s="271"/>
      <c r="AM175" s="255">
        <f t="shared" si="23"/>
        <v>0</v>
      </c>
      <c r="AN175" s="256"/>
      <c r="AO175" s="257"/>
    </row>
    <row r="176" spans="1:41" ht="14.4" customHeight="1" x14ac:dyDescent="0.25">
      <c r="A176" s="208" t="s">
        <v>508</v>
      </c>
      <c r="B176" s="209" t="s">
        <v>509</v>
      </c>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47"/>
      <c r="AE176" s="252"/>
      <c r="AF176" s="252"/>
      <c r="AG176" s="252"/>
      <c r="AH176" s="252"/>
      <c r="AI176" s="252"/>
      <c r="AJ176" s="252"/>
      <c r="AK176" s="252"/>
      <c r="AL176" s="271"/>
      <c r="AM176" s="255">
        <f>SUM(C176:AL176)</f>
        <v>0</v>
      </c>
      <c r="AN176" s="256"/>
      <c r="AO176" s="257"/>
    </row>
    <row r="177" spans="1:41" ht="14.4" customHeight="1" x14ac:dyDescent="0.25">
      <c r="A177" s="90" t="s">
        <v>273</v>
      </c>
      <c r="B177" s="91" t="s">
        <v>274</v>
      </c>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47"/>
      <c r="AH177" s="252"/>
      <c r="AI177" s="252"/>
      <c r="AJ177" s="252"/>
      <c r="AK177" s="252"/>
      <c r="AL177" s="271"/>
      <c r="AM177" s="255">
        <f t="shared" si="23"/>
        <v>0</v>
      </c>
      <c r="AN177" s="256"/>
      <c r="AO177" s="257"/>
    </row>
    <row r="178" spans="1:41" ht="14.4" customHeight="1" x14ac:dyDescent="0.25">
      <c r="A178" s="208" t="s">
        <v>510</v>
      </c>
      <c r="B178" s="209" t="s">
        <v>581</v>
      </c>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52"/>
      <c r="Z178" s="252"/>
      <c r="AA178" s="247"/>
      <c r="AB178" s="252"/>
      <c r="AC178" s="252"/>
      <c r="AD178" s="252"/>
      <c r="AE178" s="252"/>
      <c r="AF178" s="252"/>
      <c r="AG178" s="252"/>
      <c r="AH178" s="252"/>
      <c r="AI178" s="252"/>
      <c r="AJ178" s="252"/>
      <c r="AK178" s="252"/>
      <c r="AL178" s="271"/>
      <c r="AM178" s="255">
        <f t="shared" si="23"/>
        <v>0</v>
      </c>
      <c r="AN178" s="256"/>
      <c r="AO178" s="257"/>
    </row>
    <row r="179" spans="1:41" ht="14.4" customHeight="1" x14ac:dyDescent="0.25">
      <c r="A179" s="208" t="s">
        <v>511</v>
      </c>
      <c r="B179" s="209" t="s">
        <v>582</v>
      </c>
      <c r="C179" s="252"/>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47"/>
      <c r="AB179" s="252"/>
      <c r="AC179" s="252"/>
      <c r="AD179" s="252"/>
      <c r="AE179" s="252"/>
      <c r="AF179" s="252"/>
      <c r="AG179" s="252"/>
      <c r="AH179" s="252"/>
      <c r="AI179" s="252"/>
      <c r="AJ179" s="252"/>
      <c r="AK179" s="252"/>
      <c r="AL179" s="271"/>
      <c r="AM179" s="255">
        <f t="shared" si="23"/>
        <v>0</v>
      </c>
      <c r="AN179" s="256"/>
      <c r="AO179" s="257"/>
    </row>
    <row r="180" spans="1:41" ht="14.4" customHeight="1" x14ac:dyDescent="0.25">
      <c r="A180" s="208" t="s">
        <v>512</v>
      </c>
      <c r="B180" s="209" t="s">
        <v>583</v>
      </c>
      <c r="C180" s="252"/>
      <c r="D180" s="252"/>
      <c r="E180" s="252"/>
      <c r="F180" s="252"/>
      <c r="G180" s="252"/>
      <c r="H180" s="252"/>
      <c r="I180" s="252"/>
      <c r="J180" s="252"/>
      <c r="K180" s="252"/>
      <c r="L180" s="252"/>
      <c r="M180" s="252"/>
      <c r="N180" s="252"/>
      <c r="O180" s="252"/>
      <c r="P180" s="252"/>
      <c r="Q180" s="252"/>
      <c r="R180" s="252"/>
      <c r="S180" s="252"/>
      <c r="T180" s="252"/>
      <c r="U180" s="252"/>
      <c r="V180" s="252"/>
      <c r="W180" s="252"/>
      <c r="X180" s="252"/>
      <c r="Y180" s="252"/>
      <c r="Z180" s="252"/>
      <c r="AA180" s="247"/>
      <c r="AB180" s="252"/>
      <c r="AC180" s="252"/>
      <c r="AD180" s="252"/>
      <c r="AE180" s="252"/>
      <c r="AF180" s="252"/>
      <c r="AG180" s="252"/>
      <c r="AH180" s="252"/>
      <c r="AI180" s="252"/>
      <c r="AJ180" s="252"/>
      <c r="AK180" s="252"/>
      <c r="AL180" s="271"/>
      <c r="AM180" s="255">
        <f t="shared" si="23"/>
        <v>0</v>
      </c>
      <c r="AN180" s="256"/>
      <c r="AO180" s="257"/>
    </row>
    <row r="181" spans="1:41" ht="14.4" customHeight="1" x14ac:dyDescent="0.25">
      <c r="A181" s="90" t="s">
        <v>275</v>
      </c>
      <c r="B181" s="72" t="s">
        <v>454</v>
      </c>
      <c r="C181" s="252"/>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47"/>
      <c r="AA181" s="252"/>
      <c r="AB181" s="252"/>
      <c r="AC181" s="252"/>
      <c r="AD181" s="252"/>
      <c r="AE181" s="252"/>
      <c r="AF181" s="252"/>
      <c r="AG181" s="252"/>
      <c r="AH181" s="252"/>
      <c r="AI181" s="252"/>
      <c r="AJ181" s="252"/>
      <c r="AK181" s="252"/>
      <c r="AL181" s="271"/>
      <c r="AM181" s="255">
        <f t="shared" si="23"/>
        <v>0</v>
      </c>
      <c r="AN181" s="256"/>
      <c r="AO181" s="257"/>
    </row>
    <row r="182" spans="1:41" ht="14.4" customHeight="1" x14ac:dyDescent="0.25">
      <c r="A182" s="210" t="s">
        <v>513</v>
      </c>
      <c r="B182" s="85" t="s">
        <v>529</v>
      </c>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92"/>
      <c r="AH182" s="252"/>
      <c r="AI182" s="252"/>
      <c r="AJ182" s="252"/>
      <c r="AK182" s="252"/>
      <c r="AL182" s="271"/>
      <c r="AM182" s="255">
        <f t="shared" si="23"/>
        <v>0</v>
      </c>
      <c r="AN182" s="256"/>
      <c r="AO182" s="257"/>
    </row>
    <row r="183" spans="1:41" ht="14.4" customHeight="1" x14ac:dyDescent="0.25">
      <c r="A183" s="210" t="s">
        <v>514</v>
      </c>
      <c r="B183" s="85" t="s">
        <v>530</v>
      </c>
      <c r="C183" s="252"/>
      <c r="D183" s="252"/>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92"/>
      <c r="AH183" s="252"/>
      <c r="AI183" s="252"/>
      <c r="AJ183" s="252"/>
      <c r="AK183" s="252"/>
      <c r="AL183" s="271"/>
      <c r="AM183" s="255">
        <f t="shared" si="23"/>
        <v>0</v>
      </c>
      <c r="AN183" s="256"/>
      <c r="AO183" s="257"/>
    </row>
    <row r="184" spans="1:41" ht="14.4" customHeight="1" x14ac:dyDescent="0.25">
      <c r="A184" s="210" t="s">
        <v>515</v>
      </c>
      <c r="B184" s="85" t="s">
        <v>548</v>
      </c>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92"/>
      <c r="AH184" s="252"/>
      <c r="AI184" s="252"/>
      <c r="AJ184" s="252"/>
      <c r="AK184" s="252"/>
      <c r="AL184" s="271"/>
      <c r="AM184" s="255">
        <f t="shared" si="23"/>
        <v>0</v>
      </c>
      <c r="AN184" s="256"/>
      <c r="AO184" s="257"/>
    </row>
    <row r="185" spans="1:41" ht="14.4" customHeight="1" x14ac:dyDescent="0.25">
      <c r="A185" s="210" t="s">
        <v>516</v>
      </c>
      <c r="B185" s="72" t="s">
        <v>557</v>
      </c>
      <c r="C185" s="252"/>
      <c r="D185" s="252"/>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92"/>
      <c r="AH185" s="252"/>
      <c r="AI185" s="252"/>
      <c r="AJ185" s="252"/>
      <c r="AK185" s="252"/>
      <c r="AL185" s="271"/>
      <c r="AM185" s="255">
        <f>SUM(C185:AL185)</f>
        <v>0</v>
      </c>
      <c r="AN185" s="256"/>
      <c r="AO185" s="257"/>
    </row>
    <row r="186" spans="1:41" ht="15.05" x14ac:dyDescent="0.25">
      <c r="A186" s="92" t="s">
        <v>277</v>
      </c>
      <c r="B186" s="93"/>
      <c r="C186" s="333">
        <f>SUM(C167:C185)</f>
        <v>0</v>
      </c>
      <c r="D186" s="274">
        <f t="shared" ref="D186:AL186" si="24">SUM(D167:D185)</f>
        <v>0</v>
      </c>
      <c r="E186" s="274">
        <f t="shared" si="24"/>
        <v>0</v>
      </c>
      <c r="F186" s="274">
        <f t="shared" si="24"/>
        <v>0</v>
      </c>
      <c r="G186" s="274">
        <f t="shared" si="24"/>
        <v>0</v>
      </c>
      <c r="H186" s="275">
        <f t="shared" si="24"/>
        <v>0</v>
      </c>
      <c r="I186" s="270">
        <f t="shared" si="24"/>
        <v>0</v>
      </c>
      <c r="J186" s="275">
        <f t="shared" si="24"/>
        <v>0</v>
      </c>
      <c r="K186" s="270">
        <f t="shared" si="24"/>
        <v>0</v>
      </c>
      <c r="L186" s="270">
        <f t="shared" si="24"/>
        <v>0</v>
      </c>
      <c r="M186" s="270">
        <f t="shared" si="24"/>
        <v>0</v>
      </c>
      <c r="N186" s="274">
        <f t="shared" si="24"/>
        <v>0</v>
      </c>
      <c r="O186" s="274">
        <f t="shared" si="24"/>
        <v>0</v>
      </c>
      <c r="P186" s="270">
        <f t="shared" si="24"/>
        <v>0</v>
      </c>
      <c r="Q186" s="274">
        <f t="shared" si="24"/>
        <v>0</v>
      </c>
      <c r="R186" s="274">
        <f t="shared" si="24"/>
        <v>0</v>
      </c>
      <c r="S186" s="274">
        <f t="shared" si="24"/>
        <v>0</v>
      </c>
      <c r="T186" s="274">
        <f t="shared" si="24"/>
        <v>0</v>
      </c>
      <c r="U186" s="274">
        <f t="shared" si="24"/>
        <v>0</v>
      </c>
      <c r="V186" s="274">
        <f t="shared" si="24"/>
        <v>0</v>
      </c>
      <c r="W186" s="274">
        <f t="shared" si="24"/>
        <v>0</v>
      </c>
      <c r="X186" s="274">
        <f t="shared" si="24"/>
        <v>0</v>
      </c>
      <c r="Y186" s="274">
        <f t="shared" si="24"/>
        <v>0</v>
      </c>
      <c r="Z186" s="270">
        <f t="shared" si="24"/>
        <v>0</v>
      </c>
      <c r="AA186" s="270">
        <f t="shared" si="24"/>
        <v>0</v>
      </c>
      <c r="AB186" s="274">
        <f t="shared" si="24"/>
        <v>0</v>
      </c>
      <c r="AC186" s="274">
        <f t="shared" si="24"/>
        <v>0</v>
      </c>
      <c r="AD186" s="270">
        <f t="shared" si="24"/>
        <v>0</v>
      </c>
      <c r="AE186" s="274">
        <f t="shared" si="24"/>
        <v>0</v>
      </c>
      <c r="AF186" s="274">
        <f t="shared" si="24"/>
        <v>0</v>
      </c>
      <c r="AG186" s="270">
        <f t="shared" si="24"/>
        <v>0</v>
      </c>
      <c r="AH186" s="274">
        <f t="shared" si="24"/>
        <v>0</v>
      </c>
      <c r="AI186" s="274">
        <f t="shared" si="24"/>
        <v>0</v>
      </c>
      <c r="AJ186" s="274">
        <f t="shared" si="24"/>
        <v>0</v>
      </c>
      <c r="AK186" s="274">
        <f t="shared" si="24"/>
        <v>0</v>
      </c>
      <c r="AL186" s="270">
        <f t="shared" si="24"/>
        <v>0</v>
      </c>
      <c r="AM186" s="255">
        <f>SUM(C186:AL186)</f>
        <v>0</v>
      </c>
      <c r="AN186" s="278"/>
      <c r="AO186" s="257"/>
    </row>
    <row r="187" spans="1:41" ht="8.3000000000000007" customHeight="1" x14ac:dyDescent="0.25">
      <c r="A187" s="74"/>
      <c r="B187" s="75"/>
      <c r="C187" s="259"/>
      <c r="D187" s="259"/>
      <c r="E187" s="259"/>
      <c r="F187" s="259"/>
      <c r="G187" s="259"/>
      <c r="H187" s="259"/>
      <c r="I187" s="260"/>
      <c r="J187" s="259"/>
      <c r="K187" s="260"/>
      <c r="L187" s="260"/>
      <c r="M187" s="260"/>
      <c r="N187" s="259"/>
      <c r="O187" s="259"/>
      <c r="P187" s="260"/>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88"/>
      <c r="AM187" s="280"/>
      <c r="AN187" s="256"/>
      <c r="AO187" s="257"/>
    </row>
    <row r="188" spans="1:41" x14ac:dyDescent="0.25">
      <c r="A188" s="407" t="s">
        <v>278</v>
      </c>
      <c r="B188" s="408"/>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90"/>
      <c r="AG188" s="252"/>
      <c r="AH188" s="259"/>
      <c r="AI188" s="252"/>
      <c r="AJ188" s="252"/>
      <c r="AK188" s="252"/>
      <c r="AL188" s="281"/>
      <c r="AM188" s="282"/>
      <c r="AN188" s="256"/>
      <c r="AO188" s="257"/>
    </row>
    <row r="189" spans="1:41" ht="14.4" customHeight="1" x14ac:dyDescent="0.25">
      <c r="A189" s="90" t="s">
        <v>279</v>
      </c>
      <c r="B189" s="91" t="s">
        <v>280</v>
      </c>
      <c r="C189" s="302"/>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1"/>
      <c r="AH189" s="262"/>
      <c r="AI189" s="250"/>
      <c r="AJ189" s="252"/>
      <c r="AK189" s="252"/>
      <c r="AL189" s="247"/>
      <c r="AM189" s="255">
        <f t="shared" ref="AM189:AM203" si="25">SUM(C189:AL189)</f>
        <v>0</v>
      </c>
      <c r="AN189" s="256"/>
      <c r="AO189" s="257"/>
    </row>
    <row r="190" spans="1:41" ht="14.4" customHeight="1" x14ac:dyDescent="0.25">
      <c r="A190" s="90" t="s">
        <v>281</v>
      </c>
      <c r="B190" s="211" t="s">
        <v>517</v>
      </c>
      <c r="C190" s="30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1"/>
      <c r="AH190" s="247"/>
      <c r="AI190" s="250"/>
      <c r="AJ190" s="252"/>
      <c r="AK190" s="252"/>
      <c r="AL190" s="247"/>
      <c r="AM190" s="255">
        <f t="shared" si="25"/>
        <v>0</v>
      </c>
      <c r="AN190" s="256"/>
      <c r="AO190" s="257"/>
    </row>
    <row r="191" spans="1:41" ht="14.4" customHeight="1" x14ac:dyDescent="0.25">
      <c r="A191" s="90" t="s">
        <v>282</v>
      </c>
      <c r="B191" s="91" t="s">
        <v>283</v>
      </c>
      <c r="C191" s="302"/>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1"/>
      <c r="AH191" s="247"/>
      <c r="AI191" s="250"/>
      <c r="AJ191" s="252"/>
      <c r="AK191" s="252"/>
      <c r="AL191" s="247"/>
      <c r="AM191" s="255">
        <f t="shared" si="25"/>
        <v>0</v>
      </c>
      <c r="AN191" s="256"/>
      <c r="AO191" s="257"/>
    </row>
    <row r="192" spans="1:41" ht="14.4" customHeight="1" x14ac:dyDescent="0.25">
      <c r="A192" s="212" t="s">
        <v>518</v>
      </c>
      <c r="B192" s="211" t="s">
        <v>528</v>
      </c>
      <c r="C192" s="302"/>
      <c r="D192" s="259"/>
      <c r="E192" s="259"/>
      <c r="F192" s="252"/>
      <c r="G192" s="252"/>
      <c r="H192" s="252"/>
      <c r="I192" s="259"/>
      <c r="J192" s="259"/>
      <c r="K192" s="259"/>
      <c r="L192" s="259"/>
      <c r="M192" s="259"/>
      <c r="N192" s="259"/>
      <c r="O192" s="259"/>
      <c r="P192" s="259"/>
      <c r="Q192" s="259"/>
      <c r="R192" s="259"/>
      <c r="S192" s="259"/>
      <c r="T192" s="252"/>
      <c r="U192" s="252"/>
      <c r="V192" s="259"/>
      <c r="W192" s="259"/>
      <c r="X192" s="259"/>
      <c r="Y192" s="259"/>
      <c r="Z192" s="252"/>
      <c r="AA192" s="252"/>
      <c r="AB192" s="252"/>
      <c r="AC192" s="252"/>
      <c r="AD192" s="252"/>
      <c r="AE192" s="252"/>
      <c r="AF192" s="252"/>
      <c r="AG192" s="251"/>
      <c r="AH192" s="248"/>
      <c r="AI192" s="250"/>
      <c r="AJ192" s="259"/>
      <c r="AK192" s="320"/>
      <c r="AL192" s="247"/>
      <c r="AM192" s="255">
        <f t="shared" si="25"/>
        <v>0</v>
      </c>
      <c r="AN192" s="256"/>
      <c r="AO192" s="257"/>
    </row>
    <row r="193" spans="1:41" ht="14.4" customHeight="1" x14ac:dyDescent="0.25">
      <c r="A193" s="90" t="s">
        <v>284</v>
      </c>
      <c r="B193" s="94" t="s">
        <v>285</v>
      </c>
      <c r="C193" s="335"/>
      <c r="D193" s="249"/>
      <c r="E193" s="248"/>
      <c r="F193" s="250"/>
      <c r="G193" s="252"/>
      <c r="H193" s="251"/>
      <c r="I193" s="247"/>
      <c r="J193" s="247"/>
      <c r="K193" s="247"/>
      <c r="L193" s="247"/>
      <c r="M193" s="247"/>
      <c r="N193" s="247"/>
      <c r="O193" s="247"/>
      <c r="P193" s="247"/>
      <c r="Q193" s="247"/>
      <c r="R193" s="247"/>
      <c r="S193" s="247"/>
      <c r="T193" s="247"/>
      <c r="U193" s="247"/>
      <c r="V193" s="247"/>
      <c r="W193" s="247"/>
      <c r="X193" s="247"/>
      <c r="Y193" s="247"/>
      <c r="Z193" s="250"/>
      <c r="AA193" s="252"/>
      <c r="AB193" s="252"/>
      <c r="AC193" s="252"/>
      <c r="AD193" s="252"/>
      <c r="AE193" s="252"/>
      <c r="AF193" s="252"/>
      <c r="AG193" s="251"/>
      <c r="AH193" s="248"/>
      <c r="AI193" s="253"/>
      <c r="AJ193" s="247"/>
      <c r="AK193" s="247"/>
      <c r="AL193" s="247"/>
      <c r="AM193" s="255">
        <f t="shared" si="25"/>
        <v>0</v>
      </c>
      <c r="AN193" s="256"/>
      <c r="AO193" s="257"/>
    </row>
    <row r="194" spans="1:41" ht="14.4" customHeight="1" x14ac:dyDescent="0.25">
      <c r="A194" s="90" t="s">
        <v>286</v>
      </c>
      <c r="B194" s="91" t="s">
        <v>287</v>
      </c>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47"/>
      <c r="AC194" s="250"/>
      <c r="AD194" s="252"/>
      <c r="AE194" s="259"/>
      <c r="AF194" s="252"/>
      <c r="AG194" s="252"/>
      <c r="AH194" s="252"/>
      <c r="AI194" s="252"/>
      <c r="AJ194" s="252"/>
      <c r="AK194" s="252"/>
      <c r="AL194" s="247"/>
      <c r="AM194" s="255">
        <f t="shared" si="25"/>
        <v>0</v>
      </c>
      <c r="AN194" s="256"/>
      <c r="AO194" s="257"/>
    </row>
    <row r="195" spans="1:41" ht="14.4" customHeight="1" x14ac:dyDescent="0.25">
      <c r="A195" s="90" t="s">
        <v>288</v>
      </c>
      <c r="B195" s="91" t="s">
        <v>289</v>
      </c>
      <c r="C195" s="252"/>
      <c r="D195" s="252"/>
      <c r="E195" s="252"/>
      <c r="F195" s="252"/>
      <c r="G195" s="252"/>
      <c r="H195" s="252"/>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1"/>
      <c r="AE195" s="247"/>
      <c r="AF195" s="250"/>
      <c r="AG195" s="252"/>
      <c r="AH195" s="252"/>
      <c r="AI195" s="252"/>
      <c r="AJ195" s="252"/>
      <c r="AK195" s="252"/>
      <c r="AL195" s="247"/>
      <c r="AM195" s="255">
        <f t="shared" si="25"/>
        <v>0</v>
      </c>
      <c r="AN195" s="256"/>
      <c r="AO195" s="257"/>
    </row>
    <row r="196" spans="1:41" ht="14.4" customHeight="1" x14ac:dyDescent="0.25">
      <c r="A196" s="90" t="s">
        <v>290</v>
      </c>
      <c r="B196" s="91" t="s">
        <v>291</v>
      </c>
      <c r="C196" s="252"/>
      <c r="D196" s="252"/>
      <c r="E196" s="252"/>
      <c r="F196" s="252"/>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2"/>
      <c r="AC196" s="252"/>
      <c r="AD196" s="251"/>
      <c r="AE196" s="247"/>
      <c r="AF196" s="250"/>
      <c r="AG196" s="252"/>
      <c r="AH196" s="252"/>
      <c r="AI196" s="252"/>
      <c r="AJ196" s="252"/>
      <c r="AK196" s="252"/>
      <c r="AL196" s="247"/>
      <c r="AM196" s="255">
        <f t="shared" si="25"/>
        <v>0</v>
      </c>
      <c r="AN196" s="256"/>
      <c r="AO196" s="257"/>
    </row>
    <row r="197" spans="1:41" ht="14.4" customHeight="1" x14ac:dyDescent="0.25">
      <c r="A197" s="90" t="s">
        <v>292</v>
      </c>
      <c r="B197" s="91" t="s">
        <v>293</v>
      </c>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1"/>
      <c r="AE197" s="247"/>
      <c r="AF197" s="250"/>
      <c r="AG197" s="252"/>
      <c r="AH197" s="252"/>
      <c r="AI197" s="252"/>
      <c r="AJ197" s="252"/>
      <c r="AK197" s="252"/>
      <c r="AL197" s="247"/>
      <c r="AM197" s="255">
        <f t="shared" si="25"/>
        <v>0</v>
      </c>
      <c r="AN197" s="256"/>
      <c r="AO197" s="257"/>
    </row>
    <row r="198" spans="1:41" ht="14.4" customHeight="1" x14ac:dyDescent="0.25">
      <c r="A198" s="208" t="s">
        <v>519</v>
      </c>
      <c r="B198" s="209" t="s">
        <v>574</v>
      </c>
      <c r="C198" s="252"/>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1"/>
      <c r="AE198" s="247"/>
      <c r="AF198" s="250"/>
      <c r="AG198" s="252"/>
      <c r="AH198" s="252"/>
      <c r="AI198" s="252"/>
      <c r="AJ198" s="252"/>
      <c r="AK198" s="252"/>
      <c r="AL198" s="247"/>
      <c r="AM198" s="255">
        <f t="shared" si="25"/>
        <v>0</v>
      </c>
      <c r="AN198" s="256"/>
      <c r="AO198" s="257"/>
    </row>
    <row r="199" spans="1:41" ht="14.4" customHeight="1" x14ac:dyDescent="0.25">
      <c r="A199" s="208" t="s">
        <v>520</v>
      </c>
      <c r="B199" s="209" t="s">
        <v>294</v>
      </c>
      <c r="C199" s="252"/>
      <c r="D199" s="252"/>
      <c r="E199" s="252"/>
      <c r="F199" s="252"/>
      <c r="G199" s="252"/>
      <c r="H199" s="252"/>
      <c r="I199" s="252"/>
      <c r="J199" s="252"/>
      <c r="K199" s="252"/>
      <c r="L199" s="252"/>
      <c r="M199" s="252"/>
      <c r="N199" s="252"/>
      <c r="O199" s="252"/>
      <c r="P199" s="252"/>
      <c r="Q199" s="252"/>
      <c r="R199" s="252"/>
      <c r="S199" s="252"/>
      <c r="T199" s="252"/>
      <c r="U199" s="252"/>
      <c r="V199" s="252"/>
      <c r="W199" s="252"/>
      <c r="X199" s="252"/>
      <c r="Y199" s="252"/>
      <c r="Z199" s="252"/>
      <c r="AA199" s="252"/>
      <c r="AB199" s="252"/>
      <c r="AC199" s="252"/>
      <c r="AD199" s="251"/>
      <c r="AE199" s="247"/>
      <c r="AF199" s="250"/>
      <c r="AG199" s="252"/>
      <c r="AH199" s="252"/>
      <c r="AI199" s="252"/>
      <c r="AJ199" s="252"/>
      <c r="AK199" s="252"/>
      <c r="AL199" s="247"/>
      <c r="AM199" s="255">
        <f t="shared" si="25"/>
        <v>0</v>
      </c>
      <c r="AN199" s="256"/>
      <c r="AO199" s="257"/>
    </row>
    <row r="200" spans="1:41" ht="14.4" customHeight="1" x14ac:dyDescent="0.25">
      <c r="A200" s="90" t="s">
        <v>295</v>
      </c>
      <c r="B200" s="91" t="s">
        <v>426</v>
      </c>
      <c r="C200" s="252"/>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2"/>
      <c r="AC200" s="252"/>
      <c r="AD200" s="251"/>
      <c r="AE200" s="247"/>
      <c r="AF200" s="250"/>
      <c r="AG200" s="252"/>
      <c r="AH200" s="252"/>
      <c r="AI200" s="252"/>
      <c r="AJ200" s="252"/>
      <c r="AK200" s="252"/>
      <c r="AL200" s="247"/>
      <c r="AM200" s="255">
        <f t="shared" si="25"/>
        <v>0</v>
      </c>
      <c r="AN200" s="256"/>
      <c r="AO200" s="257"/>
    </row>
    <row r="201" spans="1:41" ht="14.4" customHeight="1" x14ac:dyDescent="0.25">
      <c r="A201" s="90" t="s">
        <v>296</v>
      </c>
      <c r="B201" s="91" t="s">
        <v>297</v>
      </c>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1"/>
      <c r="AE201" s="247"/>
      <c r="AF201" s="250"/>
      <c r="AG201" s="252"/>
      <c r="AH201" s="252"/>
      <c r="AI201" s="252"/>
      <c r="AJ201" s="252"/>
      <c r="AK201" s="252"/>
      <c r="AL201" s="247"/>
      <c r="AM201" s="255">
        <f t="shared" si="25"/>
        <v>0</v>
      </c>
      <c r="AN201" s="256"/>
      <c r="AO201" s="257"/>
    </row>
    <row r="202" spans="1:41" ht="14.4" customHeight="1" x14ac:dyDescent="0.25">
      <c r="A202" s="90" t="s">
        <v>298</v>
      </c>
      <c r="B202" s="211" t="s">
        <v>584</v>
      </c>
      <c r="C202" s="252"/>
      <c r="D202" s="252"/>
      <c r="E202" s="252"/>
      <c r="F202" s="252"/>
      <c r="G202" s="252"/>
      <c r="H202" s="252"/>
      <c r="I202" s="252"/>
      <c r="J202" s="252"/>
      <c r="K202" s="252"/>
      <c r="L202" s="252"/>
      <c r="M202" s="252"/>
      <c r="N202" s="252"/>
      <c r="O202" s="252"/>
      <c r="P202" s="252"/>
      <c r="Q202" s="252"/>
      <c r="R202" s="252"/>
      <c r="S202" s="252"/>
      <c r="T202" s="252"/>
      <c r="U202" s="252"/>
      <c r="V202" s="252"/>
      <c r="W202" s="252"/>
      <c r="X202" s="252"/>
      <c r="Y202" s="252"/>
      <c r="Z202" s="252"/>
      <c r="AA202" s="252"/>
      <c r="AB202" s="252"/>
      <c r="AC202" s="252"/>
      <c r="AD202" s="251"/>
      <c r="AE202" s="292"/>
      <c r="AF202" s="250"/>
      <c r="AG202" s="252"/>
      <c r="AH202" s="252"/>
      <c r="AI202" s="252"/>
      <c r="AJ202" s="252"/>
      <c r="AK202" s="252"/>
      <c r="AL202" s="247"/>
      <c r="AM202" s="255">
        <f t="shared" si="25"/>
        <v>0</v>
      </c>
      <c r="AN202" s="256"/>
      <c r="AO202" s="257"/>
    </row>
    <row r="203" spans="1:41" ht="15.05" x14ac:dyDescent="0.25">
      <c r="A203" s="92" t="s">
        <v>300</v>
      </c>
      <c r="B203" s="93"/>
      <c r="C203" s="336">
        <f t="shared" ref="C203:AL203" si="26">SUM(C189:C202)</f>
        <v>0</v>
      </c>
      <c r="D203" s="270">
        <f>SUM(D189:D202)</f>
        <v>0</v>
      </c>
      <c r="E203" s="271">
        <f t="shared" si="26"/>
        <v>0</v>
      </c>
      <c r="F203" s="273">
        <f t="shared" si="26"/>
        <v>0</v>
      </c>
      <c r="G203" s="274">
        <f t="shared" si="26"/>
        <v>0</v>
      </c>
      <c r="H203" s="275">
        <f t="shared" si="26"/>
        <v>0</v>
      </c>
      <c r="I203" s="270">
        <f t="shared" si="26"/>
        <v>0</v>
      </c>
      <c r="J203" s="270">
        <f t="shared" si="26"/>
        <v>0</v>
      </c>
      <c r="K203" s="270">
        <f t="shared" si="26"/>
        <v>0</v>
      </c>
      <c r="L203" s="270">
        <f t="shared" si="26"/>
        <v>0</v>
      </c>
      <c r="M203" s="270">
        <f t="shared" si="26"/>
        <v>0</v>
      </c>
      <c r="N203" s="270">
        <f t="shared" si="26"/>
        <v>0</v>
      </c>
      <c r="O203" s="270">
        <f t="shared" si="26"/>
        <v>0</v>
      </c>
      <c r="P203" s="270">
        <f t="shared" si="26"/>
        <v>0</v>
      </c>
      <c r="Q203" s="270">
        <f t="shared" si="26"/>
        <v>0</v>
      </c>
      <c r="R203" s="270">
        <f t="shared" si="26"/>
        <v>0</v>
      </c>
      <c r="S203" s="270">
        <f t="shared" si="26"/>
        <v>0</v>
      </c>
      <c r="T203" s="270">
        <f t="shared" si="26"/>
        <v>0</v>
      </c>
      <c r="U203" s="270">
        <f t="shared" si="26"/>
        <v>0</v>
      </c>
      <c r="V203" s="270">
        <f t="shared" si="26"/>
        <v>0</v>
      </c>
      <c r="W203" s="270">
        <f t="shared" si="26"/>
        <v>0</v>
      </c>
      <c r="X203" s="270">
        <f t="shared" si="26"/>
        <v>0</v>
      </c>
      <c r="Y203" s="270">
        <f t="shared" si="26"/>
        <v>0</v>
      </c>
      <c r="Z203" s="274">
        <f t="shared" si="26"/>
        <v>0</v>
      </c>
      <c r="AA203" s="274">
        <f t="shared" si="26"/>
        <v>0</v>
      </c>
      <c r="AB203" s="270">
        <f t="shared" si="26"/>
        <v>0</v>
      </c>
      <c r="AC203" s="273">
        <f t="shared" si="26"/>
        <v>0</v>
      </c>
      <c r="AD203" s="275">
        <f t="shared" si="26"/>
        <v>0</v>
      </c>
      <c r="AE203" s="270">
        <f t="shared" si="26"/>
        <v>0</v>
      </c>
      <c r="AF203" s="274">
        <f t="shared" si="26"/>
        <v>0</v>
      </c>
      <c r="AG203" s="274">
        <f t="shared" si="26"/>
        <v>0</v>
      </c>
      <c r="AH203" s="270">
        <f t="shared" si="26"/>
        <v>0</v>
      </c>
      <c r="AI203" s="276">
        <f t="shared" si="26"/>
        <v>0</v>
      </c>
      <c r="AJ203" s="270">
        <f t="shared" si="26"/>
        <v>0</v>
      </c>
      <c r="AK203" s="270">
        <f t="shared" si="26"/>
        <v>0</v>
      </c>
      <c r="AL203" s="308">
        <f t="shared" si="26"/>
        <v>0</v>
      </c>
      <c r="AM203" s="255">
        <f t="shared" si="25"/>
        <v>0</v>
      </c>
      <c r="AN203" s="278"/>
      <c r="AO203" s="257"/>
    </row>
    <row r="204" spans="1:41" ht="8.3000000000000007" customHeight="1" x14ac:dyDescent="0.25">
      <c r="A204" s="74"/>
      <c r="B204" s="75"/>
      <c r="C204" s="259"/>
      <c r="D204" s="260"/>
      <c r="E204" s="260"/>
      <c r="F204" s="259"/>
      <c r="G204" s="259"/>
      <c r="H204" s="259"/>
      <c r="I204" s="260"/>
      <c r="J204" s="260"/>
      <c r="K204" s="260"/>
      <c r="L204" s="260"/>
      <c r="M204" s="260"/>
      <c r="N204" s="260"/>
      <c r="O204" s="260"/>
      <c r="P204" s="260"/>
      <c r="Q204" s="260"/>
      <c r="R204" s="260"/>
      <c r="S204" s="260"/>
      <c r="T204" s="259"/>
      <c r="U204" s="259"/>
      <c r="V204" s="260"/>
      <c r="W204" s="260"/>
      <c r="X204" s="260"/>
      <c r="Y204" s="260"/>
      <c r="Z204" s="259"/>
      <c r="AA204" s="259"/>
      <c r="AB204" s="259"/>
      <c r="AC204" s="259"/>
      <c r="AD204" s="259"/>
      <c r="AE204" s="259"/>
      <c r="AF204" s="259"/>
      <c r="AG204" s="259"/>
      <c r="AH204" s="260"/>
      <c r="AI204" s="259"/>
      <c r="AJ204" s="260"/>
      <c r="AK204" s="260"/>
      <c r="AL204" s="279"/>
      <c r="AM204" s="280"/>
      <c r="AN204" s="256"/>
      <c r="AO204" s="257"/>
    </row>
    <row r="205" spans="1:41" x14ac:dyDescent="0.25">
      <c r="A205" s="403" t="s">
        <v>301</v>
      </c>
      <c r="B205" s="404"/>
      <c r="C205" s="252"/>
      <c r="D205" s="252"/>
      <c r="E205" s="252"/>
      <c r="F205" s="252"/>
      <c r="G205" s="252"/>
      <c r="H205" s="252"/>
      <c r="I205" s="252"/>
      <c r="J205" s="252"/>
      <c r="K205" s="252"/>
      <c r="L205" s="252"/>
      <c r="M205" s="252"/>
      <c r="N205" s="252"/>
      <c r="O205" s="252"/>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52"/>
      <c r="AK205" s="252"/>
      <c r="AL205" s="281"/>
      <c r="AM205" s="282"/>
      <c r="AN205" s="256"/>
      <c r="AO205" s="257"/>
    </row>
    <row r="206" spans="1:41" ht="14.4" customHeight="1" x14ac:dyDescent="0.25">
      <c r="A206" s="208" t="s">
        <v>521</v>
      </c>
      <c r="B206" s="209" t="s">
        <v>575</v>
      </c>
      <c r="C206" s="252"/>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247"/>
      <c r="AE206" s="252"/>
      <c r="AF206" s="252"/>
      <c r="AG206" s="252"/>
      <c r="AH206" s="252"/>
      <c r="AI206" s="252"/>
      <c r="AJ206" s="252"/>
      <c r="AK206" s="252"/>
      <c r="AL206" s="321"/>
      <c r="AM206" s="255">
        <f t="shared" ref="AM206:AM214" si="27">SUM(C206:AL206)</f>
        <v>0</v>
      </c>
      <c r="AN206" s="256"/>
      <c r="AO206" s="257"/>
    </row>
    <row r="207" spans="1:41" ht="14.4" customHeight="1" x14ac:dyDescent="0.25">
      <c r="A207" s="208" t="s">
        <v>522</v>
      </c>
      <c r="B207" s="209" t="s">
        <v>523</v>
      </c>
      <c r="C207" s="252"/>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252"/>
      <c r="AB207" s="252"/>
      <c r="AC207" s="252"/>
      <c r="AD207" s="247"/>
      <c r="AE207" s="252"/>
      <c r="AF207" s="252"/>
      <c r="AG207" s="252"/>
      <c r="AH207" s="252"/>
      <c r="AI207" s="252"/>
      <c r="AJ207" s="252"/>
      <c r="AK207" s="252"/>
      <c r="AL207" s="321"/>
      <c r="AM207" s="255">
        <f t="shared" si="27"/>
        <v>0</v>
      </c>
      <c r="AN207" s="256"/>
      <c r="AO207" s="257"/>
    </row>
    <row r="208" spans="1:41" ht="14.4" customHeight="1" x14ac:dyDescent="0.25">
      <c r="A208" s="90" t="s">
        <v>302</v>
      </c>
      <c r="B208" s="91" t="s">
        <v>457</v>
      </c>
      <c r="C208" s="252"/>
      <c r="D208" s="252"/>
      <c r="E208" s="252"/>
      <c r="F208" s="252"/>
      <c r="G208" s="252"/>
      <c r="H208" s="252"/>
      <c r="I208" s="252"/>
      <c r="J208" s="252"/>
      <c r="K208" s="252"/>
      <c r="L208" s="252"/>
      <c r="M208" s="252"/>
      <c r="N208" s="252"/>
      <c r="O208" s="252"/>
      <c r="P208" s="252"/>
      <c r="Q208" s="252"/>
      <c r="R208" s="252"/>
      <c r="S208" s="252"/>
      <c r="T208" s="252"/>
      <c r="U208" s="252"/>
      <c r="V208" s="252"/>
      <c r="W208" s="252"/>
      <c r="X208" s="252"/>
      <c r="Y208" s="252"/>
      <c r="Z208" s="247"/>
      <c r="AA208" s="252"/>
      <c r="AB208" s="252"/>
      <c r="AC208" s="252"/>
      <c r="AD208" s="247"/>
      <c r="AE208" s="252"/>
      <c r="AF208" s="252"/>
      <c r="AG208" s="259"/>
      <c r="AH208" s="252"/>
      <c r="AI208" s="252"/>
      <c r="AJ208" s="252"/>
      <c r="AK208" s="252"/>
      <c r="AL208" s="321"/>
      <c r="AM208" s="255">
        <f t="shared" si="27"/>
        <v>0</v>
      </c>
      <c r="AN208" s="256"/>
      <c r="AO208" s="257"/>
    </row>
    <row r="209" spans="1:41" ht="14.4" customHeight="1" x14ac:dyDescent="0.25">
      <c r="A209" s="90" t="s">
        <v>303</v>
      </c>
      <c r="B209" s="91" t="s">
        <v>305</v>
      </c>
      <c r="C209" s="252"/>
      <c r="D209" s="252"/>
      <c r="E209" s="252"/>
      <c r="F209" s="252"/>
      <c r="G209" s="252"/>
      <c r="H209" s="252"/>
      <c r="I209" s="252"/>
      <c r="J209" s="252"/>
      <c r="K209" s="252"/>
      <c r="L209" s="252"/>
      <c r="M209" s="252"/>
      <c r="N209" s="252"/>
      <c r="O209" s="252"/>
      <c r="P209" s="252"/>
      <c r="Q209" s="252"/>
      <c r="R209" s="252"/>
      <c r="S209" s="252"/>
      <c r="T209" s="252"/>
      <c r="U209" s="252"/>
      <c r="V209" s="252"/>
      <c r="W209" s="252"/>
      <c r="X209" s="252"/>
      <c r="Y209" s="252"/>
      <c r="Z209" s="252"/>
      <c r="AA209" s="252"/>
      <c r="AB209" s="252"/>
      <c r="AC209" s="252"/>
      <c r="AD209" s="252"/>
      <c r="AE209" s="252"/>
      <c r="AF209" s="251"/>
      <c r="AG209" s="262"/>
      <c r="AH209" s="250"/>
      <c r="AI209" s="252"/>
      <c r="AJ209" s="252"/>
      <c r="AK209" s="252"/>
      <c r="AL209" s="321"/>
      <c r="AM209" s="255">
        <f t="shared" si="27"/>
        <v>0</v>
      </c>
      <c r="AN209" s="256"/>
      <c r="AO209" s="257"/>
    </row>
    <row r="210" spans="1:41" ht="14.4" customHeight="1" x14ac:dyDescent="0.25">
      <c r="A210" s="210" t="s">
        <v>524</v>
      </c>
      <c r="B210" s="85" t="s">
        <v>531</v>
      </c>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92"/>
      <c r="AH210" s="250"/>
      <c r="AI210" s="252"/>
      <c r="AJ210" s="252"/>
      <c r="AK210" s="252"/>
      <c r="AL210" s="321"/>
      <c r="AM210" s="255">
        <f t="shared" si="27"/>
        <v>0</v>
      </c>
      <c r="AN210" s="256"/>
      <c r="AO210" s="257"/>
    </row>
    <row r="211" spans="1:41" ht="14.4" customHeight="1" x14ac:dyDescent="0.25">
      <c r="A211" s="210" t="s">
        <v>525</v>
      </c>
      <c r="B211" s="85" t="s">
        <v>532</v>
      </c>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92"/>
      <c r="AH211" s="250"/>
      <c r="AI211" s="252"/>
      <c r="AJ211" s="252"/>
      <c r="AK211" s="252"/>
      <c r="AL211" s="321"/>
      <c r="AM211" s="255">
        <f t="shared" si="27"/>
        <v>0</v>
      </c>
      <c r="AN211" s="256"/>
      <c r="AO211" s="257"/>
    </row>
    <row r="212" spans="1:41" ht="14.4" customHeight="1" x14ac:dyDescent="0.25">
      <c r="A212" s="210" t="s">
        <v>526</v>
      </c>
      <c r="B212" s="85" t="s">
        <v>549</v>
      </c>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52"/>
      <c r="AF212" s="252"/>
      <c r="AG212" s="292"/>
      <c r="AH212" s="250"/>
      <c r="AI212" s="252"/>
      <c r="AJ212" s="252"/>
      <c r="AK212" s="252"/>
      <c r="AL212" s="321"/>
      <c r="AM212" s="255">
        <f t="shared" si="27"/>
        <v>0</v>
      </c>
      <c r="AN212" s="256"/>
      <c r="AO212" s="257"/>
    </row>
    <row r="213" spans="1:41" ht="14.4" customHeight="1" x14ac:dyDescent="0.25">
      <c r="A213" s="210" t="s">
        <v>527</v>
      </c>
      <c r="B213" s="85" t="s">
        <v>558</v>
      </c>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92"/>
      <c r="AH213" s="250"/>
      <c r="AI213" s="252"/>
      <c r="AJ213" s="252"/>
      <c r="AK213" s="252"/>
      <c r="AL213" s="321"/>
      <c r="AM213" s="255">
        <f t="shared" si="27"/>
        <v>0</v>
      </c>
      <c r="AN213" s="256"/>
      <c r="AO213" s="257"/>
    </row>
    <row r="214" spans="1:41" ht="15.05" x14ac:dyDescent="0.25">
      <c r="A214" s="92" t="s">
        <v>307</v>
      </c>
      <c r="B214" s="93"/>
      <c r="C214" s="274">
        <f>SUM(C206:C213)</f>
        <v>0</v>
      </c>
      <c r="D214" s="274">
        <f t="shared" ref="D214:Y214" si="28">SUM(D206:D213)</f>
        <v>0</v>
      </c>
      <c r="E214" s="274">
        <f t="shared" si="28"/>
        <v>0</v>
      </c>
      <c r="F214" s="274">
        <f t="shared" si="28"/>
        <v>0</v>
      </c>
      <c r="G214" s="274">
        <f t="shared" si="28"/>
        <v>0</v>
      </c>
      <c r="H214" s="274">
        <f t="shared" si="28"/>
        <v>0</v>
      </c>
      <c r="I214" s="274">
        <f t="shared" si="28"/>
        <v>0</v>
      </c>
      <c r="J214" s="274">
        <f t="shared" si="28"/>
        <v>0</v>
      </c>
      <c r="K214" s="274">
        <f t="shared" si="28"/>
        <v>0</v>
      </c>
      <c r="L214" s="274">
        <f t="shared" si="28"/>
        <v>0</v>
      </c>
      <c r="M214" s="274">
        <f t="shared" si="28"/>
        <v>0</v>
      </c>
      <c r="N214" s="274">
        <f t="shared" si="28"/>
        <v>0</v>
      </c>
      <c r="O214" s="274">
        <f t="shared" si="28"/>
        <v>0</v>
      </c>
      <c r="P214" s="274">
        <f t="shared" si="28"/>
        <v>0</v>
      </c>
      <c r="Q214" s="274">
        <f t="shared" si="28"/>
        <v>0</v>
      </c>
      <c r="R214" s="274">
        <f t="shared" si="28"/>
        <v>0</v>
      </c>
      <c r="S214" s="274">
        <f t="shared" si="28"/>
        <v>0</v>
      </c>
      <c r="T214" s="274">
        <f t="shared" si="28"/>
        <v>0</v>
      </c>
      <c r="U214" s="274">
        <f t="shared" si="28"/>
        <v>0</v>
      </c>
      <c r="V214" s="274">
        <f t="shared" si="28"/>
        <v>0</v>
      </c>
      <c r="W214" s="274">
        <f t="shared" si="28"/>
        <v>0</v>
      </c>
      <c r="X214" s="274">
        <f t="shared" si="28"/>
        <v>0</v>
      </c>
      <c r="Y214" s="274">
        <f t="shared" si="28"/>
        <v>0</v>
      </c>
      <c r="Z214" s="247">
        <f t="shared" ref="Z214:AL214" si="29">SUM(Z206:Z213)</f>
        <v>0</v>
      </c>
      <c r="AA214" s="274">
        <f t="shared" si="29"/>
        <v>0</v>
      </c>
      <c r="AB214" s="274">
        <f t="shared" si="29"/>
        <v>0</v>
      </c>
      <c r="AC214" s="274">
        <f t="shared" si="29"/>
        <v>0</v>
      </c>
      <c r="AD214" s="247">
        <f t="shared" si="29"/>
        <v>0</v>
      </c>
      <c r="AE214" s="274">
        <f t="shared" si="29"/>
        <v>0</v>
      </c>
      <c r="AF214" s="274">
        <f t="shared" si="29"/>
        <v>0</v>
      </c>
      <c r="AG214" s="247">
        <f t="shared" si="29"/>
        <v>0</v>
      </c>
      <c r="AH214" s="274">
        <f t="shared" si="29"/>
        <v>0</v>
      </c>
      <c r="AI214" s="274">
        <f t="shared" si="29"/>
        <v>0</v>
      </c>
      <c r="AJ214" s="274">
        <f t="shared" si="29"/>
        <v>0</v>
      </c>
      <c r="AK214" s="274">
        <f t="shared" si="29"/>
        <v>0</v>
      </c>
      <c r="AL214" s="247">
        <f t="shared" si="29"/>
        <v>0</v>
      </c>
      <c r="AM214" s="255">
        <f t="shared" si="27"/>
        <v>0</v>
      </c>
      <c r="AN214" s="278"/>
      <c r="AO214" s="257"/>
    </row>
    <row r="215" spans="1:41" ht="8.3000000000000007" customHeight="1" thickBot="1" x14ac:dyDescent="0.3">
      <c r="A215" s="95"/>
      <c r="B215" s="96"/>
      <c r="C215" s="259"/>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c r="AG215" s="259"/>
      <c r="AH215" s="259"/>
      <c r="AI215" s="259"/>
      <c r="AJ215" s="259"/>
      <c r="AK215" s="259"/>
      <c r="AL215" s="279"/>
      <c r="AM215" s="282"/>
      <c r="AN215" s="256"/>
      <c r="AO215" s="257"/>
    </row>
    <row r="216" spans="1:41" s="80" customFormat="1" ht="15.65" thickBot="1" x14ac:dyDescent="0.3">
      <c r="A216" s="97" t="s">
        <v>308</v>
      </c>
      <c r="B216" s="98"/>
      <c r="C216" s="314">
        <f t="shared" ref="C216:AL216" si="30">SUM(C164,C186,C203,C214)</f>
        <v>0</v>
      </c>
      <c r="D216" s="311">
        <f t="shared" si="30"/>
        <v>0</v>
      </c>
      <c r="E216" s="311">
        <f t="shared" si="30"/>
        <v>0</v>
      </c>
      <c r="F216" s="312">
        <f t="shared" si="30"/>
        <v>0</v>
      </c>
      <c r="G216" s="313">
        <f t="shared" si="30"/>
        <v>0</v>
      </c>
      <c r="H216" s="314">
        <f t="shared" si="30"/>
        <v>0</v>
      </c>
      <c r="I216" s="311">
        <f t="shared" si="30"/>
        <v>0</v>
      </c>
      <c r="J216" s="311">
        <f t="shared" si="30"/>
        <v>0</v>
      </c>
      <c r="K216" s="311">
        <f t="shared" si="30"/>
        <v>0</v>
      </c>
      <c r="L216" s="311">
        <f t="shared" si="30"/>
        <v>0</v>
      </c>
      <c r="M216" s="311">
        <f t="shared" si="30"/>
        <v>0</v>
      </c>
      <c r="N216" s="311">
        <f t="shared" si="30"/>
        <v>0</v>
      </c>
      <c r="O216" s="311">
        <f t="shared" si="30"/>
        <v>0</v>
      </c>
      <c r="P216" s="311">
        <f t="shared" si="30"/>
        <v>0</v>
      </c>
      <c r="Q216" s="311">
        <f t="shared" si="30"/>
        <v>0</v>
      </c>
      <c r="R216" s="311">
        <f t="shared" si="30"/>
        <v>0</v>
      </c>
      <c r="S216" s="311">
        <f t="shared" si="30"/>
        <v>0</v>
      </c>
      <c r="T216" s="311">
        <f t="shared" si="30"/>
        <v>0</v>
      </c>
      <c r="U216" s="311">
        <f t="shared" si="30"/>
        <v>0</v>
      </c>
      <c r="V216" s="311">
        <f t="shared" si="30"/>
        <v>0</v>
      </c>
      <c r="W216" s="311">
        <f t="shared" si="30"/>
        <v>0</v>
      </c>
      <c r="X216" s="311">
        <f t="shared" si="30"/>
        <v>0</v>
      </c>
      <c r="Y216" s="311">
        <f t="shared" si="30"/>
        <v>0</v>
      </c>
      <c r="Z216" s="311">
        <f t="shared" si="30"/>
        <v>0</v>
      </c>
      <c r="AA216" s="311">
        <f t="shared" si="30"/>
        <v>0</v>
      </c>
      <c r="AB216" s="311">
        <f t="shared" si="30"/>
        <v>0</v>
      </c>
      <c r="AC216" s="315">
        <f t="shared" si="30"/>
        <v>0</v>
      </c>
      <c r="AD216" s="311">
        <f t="shared" si="30"/>
        <v>0</v>
      </c>
      <c r="AE216" s="311">
        <f t="shared" si="30"/>
        <v>0</v>
      </c>
      <c r="AF216" s="311">
        <f t="shared" si="30"/>
        <v>0</v>
      </c>
      <c r="AG216" s="311">
        <f t="shared" si="30"/>
        <v>0</v>
      </c>
      <c r="AH216" s="311">
        <f t="shared" si="30"/>
        <v>0</v>
      </c>
      <c r="AI216" s="315">
        <f t="shared" si="30"/>
        <v>0</v>
      </c>
      <c r="AJ216" s="311">
        <f t="shared" si="30"/>
        <v>0</v>
      </c>
      <c r="AK216" s="311">
        <f t="shared" si="30"/>
        <v>0</v>
      </c>
      <c r="AL216" s="337">
        <f t="shared" si="30"/>
        <v>0</v>
      </c>
      <c r="AM216" s="317">
        <f>SUM(C216:AL216)</f>
        <v>0</v>
      </c>
      <c r="AN216" s="256"/>
      <c r="AO216" s="339">
        <f>+AM216-'6.Verdelingsmatrix baten'!AK216</f>
        <v>0</v>
      </c>
    </row>
    <row r="217" spans="1:41" s="82" customFormat="1" ht="8.3000000000000007" customHeight="1" thickBot="1" x14ac:dyDescent="0.3">
      <c r="A217" s="88"/>
      <c r="B217" s="89"/>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52"/>
      <c r="AK217" s="252"/>
      <c r="AL217" s="281"/>
      <c r="AM217" s="318"/>
      <c r="AN217" s="256"/>
      <c r="AO217" s="319"/>
    </row>
    <row r="218" spans="1:41" s="80" customFormat="1" ht="15.65" thickBot="1" x14ac:dyDescent="0.3">
      <c r="A218" s="97" t="s">
        <v>309</v>
      </c>
      <c r="B218" s="98"/>
      <c r="C218" s="311">
        <f t="shared" ref="C218:AL218" si="31">SUM(C132,C138,C216)</f>
        <v>-1957</v>
      </c>
      <c r="D218" s="311">
        <f t="shared" si="31"/>
        <v>341</v>
      </c>
      <c r="E218" s="311">
        <f t="shared" si="31"/>
        <v>13</v>
      </c>
      <c r="F218" s="311">
        <f t="shared" si="31"/>
        <v>0</v>
      </c>
      <c r="G218" s="311">
        <f t="shared" si="31"/>
        <v>0</v>
      </c>
      <c r="H218" s="311">
        <f t="shared" si="31"/>
        <v>0</v>
      </c>
      <c r="I218" s="311">
        <f t="shared" si="31"/>
        <v>916</v>
      </c>
      <c r="J218" s="311">
        <f t="shared" si="31"/>
        <v>1487</v>
      </c>
      <c r="K218" s="311">
        <f t="shared" si="31"/>
        <v>4408</v>
      </c>
      <c r="L218" s="311">
        <f t="shared" si="31"/>
        <v>19042</v>
      </c>
      <c r="M218" s="311">
        <f t="shared" si="31"/>
        <v>25244</v>
      </c>
      <c r="N218" s="311">
        <f t="shared" si="31"/>
        <v>498</v>
      </c>
      <c r="O218" s="311">
        <f t="shared" si="31"/>
        <v>443</v>
      </c>
      <c r="P218" s="311">
        <f t="shared" si="31"/>
        <v>70151</v>
      </c>
      <c r="Q218" s="311">
        <f t="shared" si="31"/>
        <v>751</v>
      </c>
      <c r="R218" s="311">
        <f t="shared" si="31"/>
        <v>0</v>
      </c>
      <c r="S218" s="311">
        <f t="shared" si="31"/>
        <v>10376</v>
      </c>
      <c r="T218" s="311">
        <f t="shared" si="31"/>
        <v>1354</v>
      </c>
      <c r="U218" s="311">
        <f t="shared" si="31"/>
        <v>1279</v>
      </c>
      <c r="V218" s="311">
        <f t="shared" si="31"/>
        <v>225555</v>
      </c>
      <c r="W218" s="311">
        <f t="shared" si="31"/>
        <v>24728</v>
      </c>
      <c r="X218" s="311">
        <f t="shared" si="31"/>
        <v>400</v>
      </c>
      <c r="Y218" s="311">
        <f t="shared" si="31"/>
        <v>1198</v>
      </c>
      <c r="Z218" s="311">
        <f t="shared" si="31"/>
        <v>0</v>
      </c>
      <c r="AA218" s="311">
        <f t="shared" si="31"/>
        <v>0</v>
      </c>
      <c r="AB218" s="311">
        <f t="shared" si="31"/>
        <v>0</v>
      </c>
      <c r="AC218" s="315">
        <f t="shared" si="31"/>
        <v>0</v>
      </c>
      <c r="AD218" s="311">
        <f t="shared" si="31"/>
        <v>0</v>
      </c>
      <c r="AE218" s="311">
        <f t="shared" si="31"/>
        <v>0</v>
      </c>
      <c r="AF218" s="311">
        <f t="shared" si="31"/>
        <v>0</v>
      </c>
      <c r="AG218" s="311">
        <f t="shared" si="31"/>
        <v>0</v>
      </c>
      <c r="AH218" s="311">
        <f t="shared" si="31"/>
        <v>47535</v>
      </c>
      <c r="AI218" s="311">
        <f t="shared" si="31"/>
        <v>23972</v>
      </c>
      <c r="AJ218" s="311">
        <f t="shared" si="31"/>
        <v>0</v>
      </c>
      <c r="AK218" s="311">
        <f t="shared" si="31"/>
        <v>90333</v>
      </c>
      <c r="AL218" s="311">
        <f t="shared" si="31"/>
        <v>7000</v>
      </c>
      <c r="AM218" s="317">
        <f>SUM(C218:AL218)</f>
        <v>555067</v>
      </c>
      <c r="AN218" s="256"/>
      <c r="AO218" s="339">
        <f>+AM218-'6.Verdelingsmatrix baten'!AK218</f>
        <v>-6</v>
      </c>
    </row>
    <row r="219" spans="1:41" x14ac:dyDescent="0.25">
      <c r="A219" s="73"/>
      <c r="B219" s="73"/>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1"/>
      <c r="AL219" s="151"/>
      <c r="AM219" s="151"/>
      <c r="AN219" s="151"/>
    </row>
    <row r="220" spans="1:41" ht="15.05" x14ac:dyDescent="0.25">
      <c r="A220" s="73" t="s">
        <v>353</v>
      </c>
      <c r="B220" s="73"/>
      <c r="C220" s="151"/>
      <c r="D220" s="151"/>
      <c r="E220" s="151"/>
      <c r="F220" s="151"/>
      <c r="G220" s="338">
        <f>+G218-'6.Verdelingsmatrix baten'!F218</f>
        <v>-13932</v>
      </c>
      <c r="H220" s="338">
        <f>+H218-'6.Verdelingsmatrix baten'!G218</f>
        <v>0</v>
      </c>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338">
        <f>+AH218-'6.Verdelingsmatrix baten'!AF218</f>
        <v>-30760</v>
      </c>
      <c r="AI220" s="338">
        <f>+AI218-'6.Verdelingsmatrix baten'!AG218</f>
        <v>23972</v>
      </c>
      <c r="AJ220" s="338">
        <f>+AJ218-'6.Verdelingsmatrix baten'!AH218</f>
        <v>0</v>
      </c>
      <c r="AK220" s="338">
        <f>+AK218-'6.Verdelingsmatrix baten'!AI218</f>
        <v>80913</v>
      </c>
      <c r="AL220" s="338">
        <f>+AL218-'6.Verdelingsmatrix baten'!AJ218</f>
        <v>-25436</v>
      </c>
      <c r="AM220" s="338">
        <f>+AM218-'6.Verdelingsmatrix baten'!AK218</f>
        <v>-6</v>
      </c>
      <c r="AN220" s="151"/>
    </row>
    <row r="221" spans="1:41" ht="15.05" x14ac:dyDescent="0.25">
      <c r="A221" s="73" t="s">
        <v>354</v>
      </c>
      <c r="B221" s="73"/>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c r="AI221" s="151"/>
      <c r="AJ221" s="151"/>
      <c r="AK221" s="151"/>
      <c r="AL221" s="151"/>
      <c r="AM221" s="151"/>
      <c r="AN221" s="151"/>
    </row>
    <row r="222" spans="1:41" ht="20.7" x14ac:dyDescent="0.25">
      <c r="A222" s="181"/>
      <c r="B222" s="73"/>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51"/>
      <c r="AN222" s="151"/>
    </row>
    <row r="223" spans="1:41" x14ac:dyDescent="0.25">
      <c r="A223" s="80"/>
      <c r="B223" s="73"/>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c r="AI223" s="151"/>
      <c r="AJ223" s="151"/>
      <c r="AK223" s="151"/>
      <c r="AL223" s="151"/>
      <c r="AM223" s="151"/>
      <c r="AN223" s="151"/>
    </row>
  </sheetData>
  <sheetProtection formatCells="0" formatColumns="0" formatRows="0"/>
  <customSheetViews>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8">
    <mergeCell ref="A205:B205"/>
    <mergeCell ref="A142:B142"/>
    <mergeCell ref="A164:B164"/>
    <mergeCell ref="A166:B166"/>
    <mergeCell ref="A188:B188"/>
    <mergeCell ref="A48:B48"/>
    <mergeCell ref="A60:B60"/>
    <mergeCell ref="A82:B82"/>
    <mergeCell ref="A96:B96"/>
    <mergeCell ref="A11:B11"/>
    <mergeCell ref="A17:B17"/>
    <mergeCell ref="A29:B29"/>
    <mergeCell ref="A37:B37"/>
    <mergeCell ref="A134:B134"/>
    <mergeCell ref="A140:B140"/>
    <mergeCell ref="A105:B105"/>
    <mergeCell ref="A130:B130"/>
    <mergeCell ref="A132:B132"/>
  </mergeCells>
  <phoneticPr fontId="0" type="noConversion"/>
  <pageMargins left="0.19685039370078741" right="0.19685039370078741" top="0.19685039370078741" bottom="0.39370078740157483" header="0.51181102362204722" footer="0.11811023622047245"/>
  <pageSetup paperSize="8" scale="64" fitToHeight="0" orientation="landscape" r:id="rId3"/>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Q223"/>
  <sheetViews>
    <sheetView showGridLines="0" showZeros="0" view="pageBreakPreview" zoomScale="75" zoomScaleNormal="65" zoomScaleSheetLayoutView="75" workbookViewId="0">
      <pane xSplit="2" ySplit="2" topLeftCell="H92" activePane="bottomRight" state="frozen"/>
      <selection activeCell="C218" sqref="C218"/>
      <selection pane="topRight" activeCell="C218" sqref="C218"/>
      <selection pane="bottomLeft" activeCell="C218" sqref="C218"/>
      <selection pane="bottomRight" activeCell="H92" sqref="H92"/>
    </sheetView>
  </sheetViews>
  <sheetFormatPr defaultColWidth="9.109375" defaultRowHeight="14.4" x14ac:dyDescent="0.25"/>
  <cols>
    <col min="1" max="1" width="9.6640625" style="57" customWidth="1"/>
    <col min="2" max="2" width="65.6640625" style="57" customWidth="1"/>
    <col min="3" max="3" width="4.109375" style="57" bestFit="1" customWidth="1"/>
    <col min="4" max="5" width="5.88671875" style="57" bestFit="1" customWidth="1"/>
    <col min="6" max="8" width="4.109375" style="57" bestFit="1" customWidth="1"/>
    <col min="9" max="11" width="5.88671875" style="57" bestFit="1" customWidth="1"/>
    <col min="12" max="12" width="6.44140625" style="57" bestFit="1" customWidth="1"/>
    <col min="13" max="13" width="4.109375" style="57" bestFit="1" customWidth="1"/>
    <col min="14" max="14" width="5.88671875" style="57" bestFit="1" customWidth="1"/>
    <col min="15" max="15" width="6.44140625" style="57" bestFit="1" customWidth="1"/>
    <col min="16" max="17" width="5.88671875" style="57" bestFit="1" customWidth="1"/>
    <col min="18" max="18" width="6.44140625" style="57" bestFit="1" customWidth="1"/>
    <col min="19" max="19" width="9.109375" style="57" bestFit="1" customWidth="1"/>
    <col min="20" max="20" width="6.44140625" style="57" bestFit="1" customWidth="1"/>
    <col min="21" max="21" width="5.88671875" style="57" bestFit="1" customWidth="1"/>
    <col min="22" max="22" width="9.109375" style="57" bestFit="1" customWidth="1"/>
    <col min="23" max="23" width="6.44140625" style="57" bestFit="1" customWidth="1"/>
    <col min="24" max="24" width="4.109375" style="57" bestFit="1" customWidth="1"/>
    <col min="25" max="26" width="6.44140625" style="57" bestFit="1" customWidth="1"/>
    <col min="27" max="29" width="4.109375" style="57" bestFit="1" customWidth="1"/>
    <col min="30" max="31" width="6.44140625" style="57" bestFit="1" customWidth="1"/>
    <col min="32" max="33" width="4.109375" style="57" bestFit="1" customWidth="1"/>
    <col min="34" max="35" width="6.44140625" style="57" bestFit="1" customWidth="1"/>
    <col min="36" max="36" width="4.109375" style="57" bestFit="1" customWidth="1"/>
    <col min="37" max="37" width="9.109375" style="57" bestFit="1" customWidth="1"/>
    <col min="38" max="16384" width="9.109375" style="57"/>
  </cols>
  <sheetData>
    <row r="1" spans="1:43" s="80" customFormat="1" ht="17.55" x14ac:dyDescent="0.25">
      <c r="A1" s="50" t="str">
        <f>"Verdelingsmatrix gemeente "&amp;+'4.Informatie'!C5&amp;" ("&amp;'4.Informatie'!C6&amp;"): "&amp;'4.Informatie'!C7&amp;" periode "&amp;'4.Informatie'!C8&amp;", baten"</f>
        <v>Verdelingsmatrix gemeente Dordrecht (0505): 2015 periode 1, baten</v>
      </c>
      <c r="B1" s="51"/>
      <c r="C1" s="52" t="s">
        <v>50</v>
      </c>
      <c r="D1" s="53" t="s">
        <v>533</v>
      </c>
      <c r="E1" s="53" t="s">
        <v>536</v>
      </c>
      <c r="F1" s="53" t="s">
        <v>54</v>
      </c>
      <c r="G1" s="53" t="s">
        <v>55</v>
      </c>
      <c r="H1" s="53" t="s">
        <v>56</v>
      </c>
      <c r="I1" s="53" t="s">
        <v>310</v>
      </c>
      <c r="J1" s="53" t="s">
        <v>311</v>
      </c>
      <c r="K1" s="53" t="s">
        <v>58</v>
      </c>
      <c r="L1" s="53" t="s">
        <v>59</v>
      </c>
      <c r="M1" s="53" t="s">
        <v>312</v>
      </c>
      <c r="N1" s="53" t="s">
        <v>313</v>
      </c>
      <c r="O1" s="53" t="s">
        <v>314</v>
      </c>
      <c r="P1" s="53" t="s">
        <v>315</v>
      </c>
      <c r="Q1" s="53" t="s">
        <v>64</v>
      </c>
      <c r="R1" s="53" t="s">
        <v>65</v>
      </c>
      <c r="S1" s="53" t="s">
        <v>66</v>
      </c>
      <c r="T1" s="53" t="s">
        <v>67</v>
      </c>
      <c r="U1" s="53" t="s">
        <v>68</v>
      </c>
      <c r="V1" s="53" t="s">
        <v>71</v>
      </c>
      <c r="W1" s="53" t="s">
        <v>72</v>
      </c>
      <c r="X1" s="53" t="s">
        <v>73</v>
      </c>
      <c r="Y1" s="53" t="s">
        <v>74</v>
      </c>
      <c r="Z1" s="53" t="s">
        <v>75</v>
      </c>
      <c r="AA1" s="53" t="s">
        <v>76</v>
      </c>
      <c r="AB1" s="53" t="s">
        <v>77</v>
      </c>
      <c r="AC1" s="53" t="s">
        <v>78</v>
      </c>
      <c r="AD1" s="53" t="s">
        <v>79</v>
      </c>
      <c r="AE1" s="53" t="s">
        <v>80</v>
      </c>
      <c r="AF1" s="53" t="s">
        <v>81</v>
      </c>
      <c r="AG1" s="53" t="s">
        <v>82</v>
      </c>
      <c r="AH1" s="53" t="s">
        <v>83</v>
      </c>
      <c r="AI1" s="53" t="s">
        <v>84</v>
      </c>
      <c r="AJ1" s="54" t="s">
        <v>85</v>
      </c>
      <c r="AK1" s="55"/>
      <c r="AL1" s="56"/>
    </row>
    <row r="2" spans="1:43" ht="167.95" customHeight="1" thickBot="1" x14ac:dyDescent="0.35">
      <c r="A2" s="58" t="s">
        <v>86</v>
      </c>
      <c r="B2" s="59" t="s">
        <v>87</v>
      </c>
      <c r="C2" s="179" t="s">
        <v>316</v>
      </c>
      <c r="D2" s="61" t="s">
        <v>534</v>
      </c>
      <c r="E2" s="61" t="s">
        <v>535</v>
      </c>
      <c r="F2" s="61" t="s">
        <v>92</v>
      </c>
      <c r="G2" s="61" t="s">
        <v>93</v>
      </c>
      <c r="H2" s="61" t="s">
        <v>317</v>
      </c>
      <c r="I2" s="61" t="s">
        <v>318</v>
      </c>
      <c r="J2" s="61" t="s">
        <v>319</v>
      </c>
      <c r="K2" s="61" t="s">
        <v>320</v>
      </c>
      <c r="L2" s="61" t="s">
        <v>321</v>
      </c>
      <c r="M2" s="61" t="s">
        <v>322</v>
      </c>
      <c r="N2" s="61" t="s">
        <v>323</v>
      </c>
      <c r="O2" s="61" t="s">
        <v>324</v>
      </c>
      <c r="P2" s="61" t="s">
        <v>325</v>
      </c>
      <c r="Q2" s="61" t="s">
        <v>326</v>
      </c>
      <c r="R2" s="61" t="s">
        <v>327</v>
      </c>
      <c r="S2" s="61" t="s">
        <v>328</v>
      </c>
      <c r="T2" s="61" t="s">
        <v>329</v>
      </c>
      <c r="U2" s="61" t="s">
        <v>108</v>
      </c>
      <c r="V2" s="61" t="s">
        <v>330</v>
      </c>
      <c r="W2" s="61" t="s">
        <v>110</v>
      </c>
      <c r="X2" s="61" t="s">
        <v>715</v>
      </c>
      <c r="Y2" s="61" t="s">
        <v>111</v>
      </c>
      <c r="Z2" s="62" t="s">
        <v>714</v>
      </c>
      <c r="AA2" s="61" t="s">
        <v>112</v>
      </c>
      <c r="AB2" s="61" t="s">
        <v>113</v>
      </c>
      <c r="AC2" s="61" t="s">
        <v>114</v>
      </c>
      <c r="AD2" s="61" t="s">
        <v>115</v>
      </c>
      <c r="AE2" s="61" t="s">
        <v>116</v>
      </c>
      <c r="AF2" s="61" t="s">
        <v>117</v>
      </c>
      <c r="AG2" s="61" t="s">
        <v>118</v>
      </c>
      <c r="AH2" s="61" t="s">
        <v>119</v>
      </c>
      <c r="AI2" s="61" t="s">
        <v>120</v>
      </c>
      <c r="AJ2" s="63" t="s">
        <v>121</v>
      </c>
      <c r="AK2" s="64" t="s">
        <v>122</v>
      </c>
      <c r="AL2" s="65"/>
    </row>
    <row r="3" spans="1:43" ht="8.3000000000000007" customHeight="1" x14ac:dyDescent="0.25">
      <c r="A3" s="66"/>
      <c r="B3" s="67"/>
      <c r="C3" s="352"/>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2"/>
      <c r="AK3" s="354"/>
      <c r="AL3" s="151"/>
      <c r="AM3" s="152"/>
      <c r="AN3" s="152"/>
      <c r="AO3" s="153"/>
    </row>
    <row r="4" spans="1:43" x14ac:dyDescent="0.25">
      <c r="A4" s="69" t="s">
        <v>123</v>
      </c>
      <c r="B4" s="70" t="s">
        <v>124</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318"/>
      <c r="AL4" s="151"/>
      <c r="AM4" s="153"/>
      <c r="AN4" s="153"/>
      <c r="AO4" s="153"/>
    </row>
    <row r="5" spans="1:43" ht="14.4" customHeight="1" x14ac:dyDescent="0.25">
      <c r="A5" s="71" t="s">
        <v>125</v>
      </c>
      <c r="B5" s="72" t="s">
        <v>126</v>
      </c>
      <c r="C5" s="248">
        <v>0</v>
      </c>
      <c r="D5" s="248">
        <v>0</v>
      </c>
      <c r="E5" s="250">
        <v>0</v>
      </c>
      <c r="F5" s="252">
        <v>0</v>
      </c>
      <c r="G5" s="252">
        <v>0</v>
      </c>
      <c r="H5" s="355">
        <v>0</v>
      </c>
      <c r="I5" s="355">
        <v>0</v>
      </c>
      <c r="J5" s="355">
        <v>0</v>
      </c>
      <c r="K5" s="247">
        <v>0</v>
      </c>
      <c r="L5" s="355">
        <v>0</v>
      </c>
      <c r="M5" s="355">
        <v>0</v>
      </c>
      <c r="N5" s="252">
        <v>0</v>
      </c>
      <c r="O5" s="252">
        <v>0</v>
      </c>
      <c r="P5" s="252">
        <v>0</v>
      </c>
      <c r="Q5" s="355">
        <v>0</v>
      </c>
      <c r="R5" s="355">
        <v>0</v>
      </c>
      <c r="S5" s="253">
        <v>0</v>
      </c>
      <c r="T5" s="355">
        <v>0</v>
      </c>
      <c r="U5" s="355">
        <v>0</v>
      </c>
      <c r="V5" s="355">
        <v>0</v>
      </c>
      <c r="W5" s="355">
        <v>0</v>
      </c>
      <c r="X5" s="252">
        <v>0</v>
      </c>
      <c r="Y5" s="252">
        <v>0</v>
      </c>
      <c r="Z5" s="252">
        <v>0</v>
      </c>
      <c r="AA5" s="252">
        <v>0</v>
      </c>
      <c r="AB5" s="252">
        <v>0</v>
      </c>
      <c r="AC5" s="252">
        <v>0</v>
      </c>
      <c r="AD5" s="247">
        <v>0</v>
      </c>
      <c r="AE5" s="252">
        <v>0</v>
      </c>
      <c r="AF5" s="355">
        <v>0</v>
      </c>
      <c r="AG5" s="252">
        <v>0</v>
      </c>
      <c r="AH5" s="252">
        <v>0</v>
      </c>
      <c r="AI5" s="355">
        <v>0</v>
      </c>
      <c r="AJ5" s="266">
        <v>0</v>
      </c>
      <c r="AK5" s="356">
        <f t="shared" ref="AK5:AK10" si="0">SUM(C5:AJ5)</f>
        <v>0</v>
      </c>
      <c r="AL5" s="151"/>
      <c r="AM5" s="153"/>
      <c r="AO5" s="153"/>
    </row>
    <row r="6" spans="1:43" ht="14.4" customHeight="1" x14ac:dyDescent="0.25">
      <c r="A6" s="71" t="s">
        <v>127</v>
      </c>
      <c r="B6" s="72" t="s">
        <v>370</v>
      </c>
      <c r="C6" s="248">
        <v>0</v>
      </c>
      <c r="D6" s="248">
        <v>0</v>
      </c>
      <c r="E6" s="250">
        <v>0</v>
      </c>
      <c r="F6" s="252">
        <v>0</v>
      </c>
      <c r="G6" s="252">
        <v>0</v>
      </c>
      <c r="H6" s="355">
        <v>0</v>
      </c>
      <c r="I6" s="355">
        <v>0</v>
      </c>
      <c r="J6" s="355">
        <v>0</v>
      </c>
      <c r="K6" s="247">
        <v>0</v>
      </c>
      <c r="L6" s="355">
        <v>0</v>
      </c>
      <c r="M6" s="355">
        <v>295</v>
      </c>
      <c r="N6" s="252">
        <v>0</v>
      </c>
      <c r="O6" s="252">
        <v>0</v>
      </c>
      <c r="P6" s="252">
        <v>0</v>
      </c>
      <c r="Q6" s="355">
        <v>0</v>
      </c>
      <c r="R6" s="355">
        <v>0</v>
      </c>
      <c r="S6" s="253">
        <v>0</v>
      </c>
      <c r="T6" s="355">
        <v>0</v>
      </c>
      <c r="U6" s="355">
        <v>0</v>
      </c>
      <c r="V6" s="355">
        <v>0</v>
      </c>
      <c r="W6" s="355">
        <v>0</v>
      </c>
      <c r="X6" s="252">
        <v>0</v>
      </c>
      <c r="Y6" s="252">
        <v>0</v>
      </c>
      <c r="Z6" s="252">
        <v>0</v>
      </c>
      <c r="AA6" s="252">
        <v>0</v>
      </c>
      <c r="AB6" s="252">
        <v>0</v>
      </c>
      <c r="AC6" s="252">
        <v>0</v>
      </c>
      <c r="AD6" s="247">
        <v>0</v>
      </c>
      <c r="AE6" s="252">
        <v>0</v>
      </c>
      <c r="AF6" s="355">
        <v>0</v>
      </c>
      <c r="AG6" s="252">
        <v>0</v>
      </c>
      <c r="AH6" s="252">
        <v>0</v>
      </c>
      <c r="AI6" s="355">
        <v>0</v>
      </c>
      <c r="AJ6" s="266">
        <v>0</v>
      </c>
      <c r="AK6" s="356">
        <f t="shared" si="0"/>
        <v>295</v>
      </c>
      <c r="AL6" s="151"/>
      <c r="AM6" s="153"/>
      <c r="AO6" s="153"/>
    </row>
    <row r="7" spans="1:43" ht="14.4" customHeight="1" x14ac:dyDescent="0.25">
      <c r="A7" s="71" t="s">
        <v>128</v>
      </c>
      <c r="B7" s="72" t="s">
        <v>129</v>
      </c>
      <c r="C7" s="248">
        <v>0</v>
      </c>
      <c r="D7" s="248">
        <v>0</v>
      </c>
      <c r="E7" s="250">
        <v>0</v>
      </c>
      <c r="F7" s="252">
        <v>0</v>
      </c>
      <c r="G7" s="252">
        <v>0</v>
      </c>
      <c r="H7" s="355">
        <v>0</v>
      </c>
      <c r="I7" s="355">
        <v>0</v>
      </c>
      <c r="J7" s="355">
        <v>0</v>
      </c>
      <c r="K7" s="247">
        <v>0</v>
      </c>
      <c r="L7" s="355">
        <v>0</v>
      </c>
      <c r="M7" s="355">
        <v>255</v>
      </c>
      <c r="N7" s="252">
        <v>0</v>
      </c>
      <c r="O7" s="252">
        <v>0</v>
      </c>
      <c r="P7" s="252">
        <v>0</v>
      </c>
      <c r="Q7" s="355">
        <v>0</v>
      </c>
      <c r="R7" s="355">
        <v>0</v>
      </c>
      <c r="S7" s="253">
        <v>0</v>
      </c>
      <c r="T7" s="355">
        <v>0</v>
      </c>
      <c r="U7" s="355">
        <v>0</v>
      </c>
      <c r="V7" s="355">
        <v>0</v>
      </c>
      <c r="W7" s="355">
        <v>0</v>
      </c>
      <c r="X7" s="252">
        <v>0</v>
      </c>
      <c r="Y7" s="252">
        <v>0</v>
      </c>
      <c r="Z7" s="252">
        <v>0</v>
      </c>
      <c r="AA7" s="252">
        <v>0</v>
      </c>
      <c r="AB7" s="252">
        <v>0</v>
      </c>
      <c r="AC7" s="252">
        <v>0</v>
      </c>
      <c r="AD7" s="247">
        <v>0</v>
      </c>
      <c r="AE7" s="252">
        <v>0</v>
      </c>
      <c r="AF7" s="355">
        <v>0</v>
      </c>
      <c r="AG7" s="252">
        <v>0</v>
      </c>
      <c r="AH7" s="252">
        <v>0</v>
      </c>
      <c r="AI7" s="355">
        <v>0</v>
      </c>
      <c r="AJ7" s="266">
        <v>0</v>
      </c>
      <c r="AK7" s="356">
        <f t="shared" si="0"/>
        <v>255</v>
      </c>
      <c r="AL7" s="151"/>
      <c r="AM7" s="153"/>
      <c r="AO7" s="153"/>
    </row>
    <row r="8" spans="1:43" ht="14.4" customHeight="1" x14ac:dyDescent="0.25">
      <c r="A8" s="71" t="s">
        <v>130</v>
      </c>
      <c r="B8" s="72" t="s">
        <v>131</v>
      </c>
      <c r="C8" s="299">
        <v>0</v>
      </c>
      <c r="D8" s="268">
        <v>0</v>
      </c>
      <c r="E8" s="252">
        <v>0</v>
      </c>
      <c r="F8" s="252">
        <v>0</v>
      </c>
      <c r="G8" s="252">
        <v>0</v>
      </c>
      <c r="H8" s="260">
        <v>0</v>
      </c>
      <c r="I8" s="260">
        <v>0</v>
      </c>
      <c r="J8" s="260">
        <v>0</v>
      </c>
      <c r="K8" s="260">
        <v>0</v>
      </c>
      <c r="L8" s="260">
        <v>0</v>
      </c>
      <c r="M8" s="355">
        <v>2019</v>
      </c>
      <c r="N8" s="252">
        <v>0</v>
      </c>
      <c r="O8" s="252">
        <v>0</v>
      </c>
      <c r="P8" s="252">
        <v>0</v>
      </c>
      <c r="Q8" s="260">
        <v>0</v>
      </c>
      <c r="R8" s="260">
        <v>0</v>
      </c>
      <c r="S8" s="252">
        <v>0</v>
      </c>
      <c r="T8" s="260">
        <v>0</v>
      </c>
      <c r="U8" s="260">
        <v>0</v>
      </c>
      <c r="V8" s="260">
        <v>0</v>
      </c>
      <c r="W8" s="260">
        <v>0</v>
      </c>
      <c r="X8" s="252">
        <v>0</v>
      </c>
      <c r="Y8" s="252">
        <v>0</v>
      </c>
      <c r="Z8" s="252">
        <v>0</v>
      </c>
      <c r="AA8" s="252">
        <v>0</v>
      </c>
      <c r="AB8" s="252">
        <v>0</v>
      </c>
      <c r="AC8" s="252">
        <v>0</v>
      </c>
      <c r="AD8" s="260">
        <v>0</v>
      </c>
      <c r="AE8" s="252">
        <v>0</v>
      </c>
      <c r="AF8" s="260">
        <v>0</v>
      </c>
      <c r="AG8" s="252">
        <v>0</v>
      </c>
      <c r="AH8" s="252">
        <v>0</v>
      </c>
      <c r="AI8" s="260">
        <v>0</v>
      </c>
      <c r="AJ8" s="252">
        <v>0</v>
      </c>
      <c r="AK8" s="356">
        <f t="shared" si="0"/>
        <v>2019</v>
      </c>
      <c r="AL8" s="151"/>
      <c r="AM8" s="153"/>
      <c r="AO8" s="153"/>
    </row>
    <row r="9" spans="1:43" ht="14.4" customHeight="1" x14ac:dyDescent="0.25">
      <c r="A9" s="71" t="s">
        <v>435</v>
      </c>
      <c r="B9" s="72" t="s">
        <v>132</v>
      </c>
      <c r="C9" s="248">
        <v>0</v>
      </c>
      <c r="D9" s="248">
        <v>0</v>
      </c>
      <c r="E9" s="250">
        <v>0</v>
      </c>
      <c r="F9" s="252">
        <v>0</v>
      </c>
      <c r="G9" s="252">
        <v>0</v>
      </c>
      <c r="H9" s="355">
        <v>0</v>
      </c>
      <c r="I9" s="355">
        <v>0</v>
      </c>
      <c r="J9" s="355">
        <v>0</v>
      </c>
      <c r="K9" s="247">
        <v>0</v>
      </c>
      <c r="L9" s="355">
        <v>0</v>
      </c>
      <c r="M9" s="355">
        <v>0</v>
      </c>
      <c r="N9" s="252">
        <v>0</v>
      </c>
      <c r="O9" s="252">
        <v>0</v>
      </c>
      <c r="P9" s="252">
        <v>0</v>
      </c>
      <c r="Q9" s="355">
        <v>0</v>
      </c>
      <c r="R9" s="355">
        <v>0</v>
      </c>
      <c r="S9" s="253">
        <v>0</v>
      </c>
      <c r="T9" s="355">
        <v>0</v>
      </c>
      <c r="U9" s="355">
        <v>0</v>
      </c>
      <c r="V9" s="355">
        <v>0</v>
      </c>
      <c r="W9" s="355">
        <v>0</v>
      </c>
      <c r="X9" s="252">
        <v>0</v>
      </c>
      <c r="Y9" s="252">
        <v>0</v>
      </c>
      <c r="Z9" s="252">
        <v>0</v>
      </c>
      <c r="AA9" s="252">
        <v>0</v>
      </c>
      <c r="AB9" s="252">
        <v>0</v>
      </c>
      <c r="AC9" s="252">
        <v>0</v>
      </c>
      <c r="AD9" s="247">
        <v>0</v>
      </c>
      <c r="AE9" s="252">
        <v>0</v>
      </c>
      <c r="AF9" s="355">
        <v>0</v>
      </c>
      <c r="AG9" s="252">
        <v>0</v>
      </c>
      <c r="AH9" s="252">
        <v>0</v>
      </c>
      <c r="AI9" s="355">
        <v>0</v>
      </c>
      <c r="AJ9" s="266">
        <v>0</v>
      </c>
      <c r="AK9" s="356">
        <f t="shared" si="0"/>
        <v>0</v>
      </c>
      <c r="AL9" s="151"/>
      <c r="AM9" s="153"/>
      <c r="AO9" s="153"/>
    </row>
    <row r="10" spans="1:43" ht="14.4" customHeight="1" x14ac:dyDescent="0.25">
      <c r="A10" s="71" t="s">
        <v>436</v>
      </c>
      <c r="B10" s="72" t="s">
        <v>331</v>
      </c>
      <c r="C10" s="248">
        <v>0</v>
      </c>
      <c r="D10" s="248">
        <v>0</v>
      </c>
      <c r="E10" s="250">
        <v>0</v>
      </c>
      <c r="F10" s="252">
        <v>0</v>
      </c>
      <c r="G10" s="252">
        <v>0</v>
      </c>
      <c r="H10" s="355">
        <v>0</v>
      </c>
      <c r="I10" s="355">
        <v>0</v>
      </c>
      <c r="J10" s="355">
        <v>0</v>
      </c>
      <c r="K10" s="247">
        <v>0</v>
      </c>
      <c r="L10" s="355">
        <v>0</v>
      </c>
      <c r="M10" s="355">
        <v>0</v>
      </c>
      <c r="N10" s="252">
        <v>0</v>
      </c>
      <c r="O10" s="252">
        <v>0</v>
      </c>
      <c r="P10" s="252">
        <v>0</v>
      </c>
      <c r="Q10" s="355">
        <v>0</v>
      </c>
      <c r="R10" s="355">
        <v>0</v>
      </c>
      <c r="S10" s="253">
        <v>0</v>
      </c>
      <c r="T10" s="355">
        <v>0</v>
      </c>
      <c r="U10" s="355">
        <v>0</v>
      </c>
      <c r="V10" s="355">
        <v>0</v>
      </c>
      <c r="W10" s="355">
        <v>0</v>
      </c>
      <c r="X10" s="252">
        <v>0</v>
      </c>
      <c r="Y10" s="252">
        <v>0</v>
      </c>
      <c r="Z10" s="252">
        <v>0</v>
      </c>
      <c r="AA10" s="252">
        <v>0</v>
      </c>
      <c r="AB10" s="252">
        <v>0</v>
      </c>
      <c r="AC10" s="252">
        <v>0</v>
      </c>
      <c r="AD10" s="247">
        <v>0</v>
      </c>
      <c r="AE10" s="252">
        <v>0</v>
      </c>
      <c r="AF10" s="355">
        <v>0</v>
      </c>
      <c r="AG10" s="252">
        <v>0</v>
      </c>
      <c r="AH10" s="252">
        <v>0</v>
      </c>
      <c r="AI10" s="355">
        <v>0</v>
      </c>
      <c r="AJ10" s="266">
        <v>0</v>
      </c>
      <c r="AK10" s="356">
        <f t="shared" si="0"/>
        <v>0</v>
      </c>
      <c r="AL10" s="151"/>
      <c r="AM10" s="153"/>
      <c r="AO10" s="153"/>
    </row>
    <row r="11" spans="1:43" ht="14.4" customHeight="1" x14ac:dyDescent="0.25">
      <c r="A11" s="400" t="s">
        <v>133</v>
      </c>
      <c r="B11" s="401"/>
      <c r="C11" s="248">
        <f>SUM(C5:C10)</f>
        <v>0</v>
      </c>
      <c r="D11" s="248">
        <f t="shared" ref="D11:AI11" si="1">SUM(D5:D10)</f>
        <v>0</v>
      </c>
      <c r="E11" s="274">
        <f t="shared" si="1"/>
        <v>0</v>
      </c>
      <c r="F11" s="274">
        <f t="shared" si="1"/>
        <v>0</v>
      </c>
      <c r="G11" s="252">
        <f t="shared" si="1"/>
        <v>0</v>
      </c>
      <c r="H11" s="247">
        <f t="shared" si="1"/>
        <v>0</v>
      </c>
      <c r="I11" s="247">
        <f t="shared" si="1"/>
        <v>0</v>
      </c>
      <c r="J11" s="247">
        <f t="shared" si="1"/>
        <v>0</v>
      </c>
      <c r="K11" s="247">
        <f t="shared" si="1"/>
        <v>0</v>
      </c>
      <c r="L11" s="247">
        <f t="shared" si="1"/>
        <v>0</v>
      </c>
      <c r="M11" s="247">
        <f t="shared" si="1"/>
        <v>2569</v>
      </c>
      <c r="N11" s="252">
        <f t="shared" si="1"/>
        <v>0</v>
      </c>
      <c r="O11" s="252">
        <f t="shared" si="1"/>
        <v>0</v>
      </c>
      <c r="P11" s="252">
        <f t="shared" si="1"/>
        <v>0</v>
      </c>
      <c r="Q11" s="355">
        <f t="shared" si="1"/>
        <v>0</v>
      </c>
      <c r="R11" s="355">
        <f t="shared" si="1"/>
        <v>0</v>
      </c>
      <c r="S11" s="253">
        <f t="shared" si="1"/>
        <v>0</v>
      </c>
      <c r="T11" s="355">
        <f t="shared" si="1"/>
        <v>0</v>
      </c>
      <c r="U11" s="355">
        <f t="shared" si="1"/>
        <v>0</v>
      </c>
      <c r="V11" s="355">
        <f t="shared" si="1"/>
        <v>0</v>
      </c>
      <c r="W11" s="355">
        <f t="shared" si="1"/>
        <v>0</v>
      </c>
      <c r="X11" s="252">
        <f t="shared" si="1"/>
        <v>0</v>
      </c>
      <c r="Y11" s="252">
        <f t="shared" si="1"/>
        <v>0</v>
      </c>
      <c r="Z11" s="252">
        <f t="shared" si="1"/>
        <v>0</v>
      </c>
      <c r="AA11" s="252">
        <f t="shared" si="1"/>
        <v>0</v>
      </c>
      <c r="AB11" s="252">
        <f t="shared" si="1"/>
        <v>0</v>
      </c>
      <c r="AC11" s="252">
        <f t="shared" si="1"/>
        <v>0</v>
      </c>
      <c r="AD11" s="247">
        <f t="shared" si="1"/>
        <v>0</v>
      </c>
      <c r="AE11" s="252">
        <f t="shared" si="1"/>
        <v>0</v>
      </c>
      <c r="AF11" s="247">
        <f t="shared" si="1"/>
        <v>0</v>
      </c>
      <c r="AG11" s="252">
        <f t="shared" si="1"/>
        <v>0</v>
      </c>
      <c r="AH11" s="252">
        <f t="shared" si="1"/>
        <v>0</v>
      </c>
      <c r="AI11" s="355">
        <f t="shared" si="1"/>
        <v>0</v>
      </c>
      <c r="AJ11" s="357">
        <f>SUM(AJ5:AJ10)</f>
        <v>0</v>
      </c>
      <c r="AK11" s="356">
        <f>SUM(C11:AJ11)</f>
        <v>2569</v>
      </c>
      <c r="AL11" s="68"/>
      <c r="AO11" s="153"/>
    </row>
    <row r="12" spans="1:43" ht="8.3000000000000007" customHeight="1" x14ac:dyDescent="0.25">
      <c r="A12" s="74"/>
      <c r="B12" s="75"/>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82"/>
      <c r="AL12" s="151"/>
      <c r="AM12" s="153"/>
      <c r="AN12" s="153"/>
      <c r="AO12" s="153"/>
    </row>
    <row r="13" spans="1:43" x14ac:dyDescent="0.25">
      <c r="A13" s="69" t="s">
        <v>134</v>
      </c>
      <c r="B13" s="70" t="s">
        <v>135</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318"/>
      <c r="AL13" s="151"/>
      <c r="AM13" s="153"/>
      <c r="AN13" s="153"/>
      <c r="AO13" s="153"/>
      <c r="AP13" s="154"/>
      <c r="AQ13" s="154"/>
    </row>
    <row r="14" spans="1:43" ht="14.4" customHeight="1" x14ac:dyDescent="0.25">
      <c r="A14" s="76">
        <v>120</v>
      </c>
      <c r="B14" s="72" t="s">
        <v>136</v>
      </c>
      <c r="C14" s="248">
        <v>0</v>
      </c>
      <c r="D14" s="247">
        <v>0</v>
      </c>
      <c r="E14" s="252">
        <v>0</v>
      </c>
      <c r="F14" s="252">
        <v>0</v>
      </c>
      <c r="G14" s="251">
        <v>0</v>
      </c>
      <c r="H14" s="355">
        <v>0</v>
      </c>
      <c r="I14" s="355">
        <v>0</v>
      </c>
      <c r="J14" s="355">
        <v>0</v>
      </c>
      <c r="K14" s="247">
        <v>0</v>
      </c>
      <c r="L14" s="355">
        <v>0</v>
      </c>
      <c r="M14" s="355">
        <v>0</v>
      </c>
      <c r="N14" s="252">
        <v>0</v>
      </c>
      <c r="O14" s="252">
        <v>0</v>
      </c>
      <c r="P14" s="252">
        <v>0</v>
      </c>
      <c r="Q14" s="355">
        <v>0</v>
      </c>
      <c r="R14" s="355">
        <v>0</v>
      </c>
      <c r="S14" s="253">
        <v>0</v>
      </c>
      <c r="T14" s="355">
        <v>0</v>
      </c>
      <c r="U14" s="355">
        <v>0</v>
      </c>
      <c r="V14" s="355">
        <v>0</v>
      </c>
      <c r="W14" s="355">
        <v>0</v>
      </c>
      <c r="X14" s="252">
        <v>0</v>
      </c>
      <c r="Y14" s="252">
        <v>0</v>
      </c>
      <c r="Z14" s="252">
        <v>0</v>
      </c>
      <c r="AA14" s="252">
        <v>0</v>
      </c>
      <c r="AB14" s="252">
        <v>0</v>
      </c>
      <c r="AC14" s="252">
        <v>0</v>
      </c>
      <c r="AD14" s="247">
        <v>0</v>
      </c>
      <c r="AE14" s="252">
        <v>0</v>
      </c>
      <c r="AF14" s="355">
        <v>0</v>
      </c>
      <c r="AG14" s="252">
        <v>0</v>
      </c>
      <c r="AH14" s="252">
        <v>0</v>
      </c>
      <c r="AI14" s="355">
        <v>0</v>
      </c>
      <c r="AJ14" s="266">
        <v>0</v>
      </c>
      <c r="AK14" s="356">
        <f>SUM(C14:AJ14)</f>
        <v>0</v>
      </c>
      <c r="AL14" s="151"/>
      <c r="AM14" s="153"/>
      <c r="AO14" s="153"/>
      <c r="AP14" s="154"/>
      <c r="AQ14" s="154"/>
    </row>
    <row r="15" spans="1:43" ht="14.4" customHeight="1" x14ac:dyDescent="0.25">
      <c r="A15" s="76">
        <v>140</v>
      </c>
      <c r="B15" s="72" t="s">
        <v>137</v>
      </c>
      <c r="C15" s="248">
        <v>0</v>
      </c>
      <c r="D15" s="247">
        <v>0</v>
      </c>
      <c r="E15" s="252">
        <v>0</v>
      </c>
      <c r="F15" s="252">
        <v>0</v>
      </c>
      <c r="G15" s="251">
        <v>0</v>
      </c>
      <c r="H15" s="355">
        <v>0</v>
      </c>
      <c r="I15" s="355">
        <v>0</v>
      </c>
      <c r="J15" s="355">
        <v>0</v>
      </c>
      <c r="K15" s="247">
        <v>0</v>
      </c>
      <c r="L15" s="355">
        <v>0</v>
      </c>
      <c r="M15" s="355">
        <v>-57</v>
      </c>
      <c r="N15" s="250">
        <v>0</v>
      </c>
      <c r="O15" s="252">
        <v>0</v>
      </c>
      <c r="P15" s="252">
        <v>0</v>
      </c>
      <c r="Q15" s="355">
        <v>130</v>
      </c>
      <c r="R15" s="355">
        <v>0</v>
      </c>
      <c r="S15" s="253">
        <v>0</v>
      </c>
      <c r="T15" s="355">
        <v>479</v>
      </c>
      <c r="U15" s="355">
        <v>0</v>
      </c>
      <c r="V15" s="355">
        <v>0</v>
      </c>
      <c r="W15" s="355">
        <v>0</v>
      </c>
      <c r="X15" s="252">
        <v>0</v>
      </c>
      <c r="Y15" s="252">
        <v>0</v>
      </c>
      <c r="Z15" s="252">
        <v>0</v>
      </c>
      <c r="AA15" s="252">
        <v>0</v>
      </c>
      <c r="AB15" s="252">
        <v>0</v>
      </c>
      <c r="AC15" s="252">
        <v>0</v>
      </c>
      <c r="AD15" s="247">
        <v>0</v>
      </c>
      <c r="AE15" s="252">
        <v>0</v>
      </c>
      <c r="AF15" s="355">
        <v>0</v>
      </c>
      <c r="AG15" s="252">
        <v>0</v>
      </c>
      <c r="AH15" s="252">
        <v>0</v>
      </c>
      <c r="AI15" s="355">
        <v>607</v>
      </c>
      <c r="AJ15" s="266">
        <v>0</v>
      </c>
      <c r="AK15" s="356">
        <f>SUM(C15:AJ15)</f>
        <v>1159</v>
      </c>
      <c r="AL15" s="151"/>
      <c r="AM15" s="153"/>
      <c r="AO15" s="153"/>
      <c r="AP15" s="154"/>
      <c r="AQ15" s="154"/>
    </row>
    <row r="16" spans="1:43" ht="14.4" customHeight="1" x14ac:dyDescent="0.25">
      <c r="A16" s="76">
        <v>160</v>
      </c>
      <c r="B16" s="72" t="s">
        <v>431</v>
      </c>
      <c r="C16" s="248">
        <v>0</v>
      </c>
      <c r="D16" s="247">
        <v>0</v>
      </c>
      <c r="E16" s="252">
        <v>0</v>
      </c>
      <c r="F16" s="252">
        <v>0</v>
      </c>
      <c r="G16" s="251">
        <v>0</v>
      </c>
      <c r="H16" s="355">
        <v>0</v>
      </c>
      <c r="I16" s="355">
        <v>0</v>
      </c>
      <c r="J16" s="355">
        <v>0</v>
      </c>
      <c r="K16" s="247">
        <v>0</v>
      </c>
      <c r="L16" s="355">
        <v>0</v>
      </c>
      <c r="M16" s="355">
        <v>0</v>
      </c>
      <c r="N16" s="250">
        <v>0</v>
      </c>
      <c r="O16" s="252">
        <v>0</v>
      </c>
      <c r="P16" s="252">
        <v>0</v>
      </c>
      <c r="Q16" s="252">
        <v>0</v>
      </c>
      <c r="R16" s="260">
        <v>0</v>
      </c>
      <c r="S16" s="251">
        <v>0</v>
      </c>
      <c r="T16" s="355">
        <v>0</v>
      </c>
      <c r="U16" s="355">
        <v>0</v>
      </c>
      <c r="V16" s="355">
        <v>0</v>
      </c>
      <c r="W16" s="355">
        <v>0</v>
      </c>
      <c r="X16" s="252">
        <v>0</v>
      </c>
      <c r="Y16" s="252">
        <v>0</v>
      </c>
      <c r="Z16" s="252">
        <v>0</v>
      </c>
      <c r="AA16" s="252">
        <v>0</v>
      </c>
      <c r="AB16" s="252">
        <v>0</v>
      </c>
      <c r="AC16" s="252">
        <v>0</v>
      </c>
      <c r="AD16" s="247">
        <v>0</v>
      </c>
      <c r="AE16" s="252">
        <v>0</v>
      </c>
      <c r="AF16" s="355">
        <v>0</v>
      </c>
      <c r="AG16" s="252">
        <v>0</v>
      </c>
      <c r="AH16" s="252">
        <v>0</v>
      </c>
      <c r="AI16" s="355">
        <v>0</v>
      </c>
      <c r="AJ16" s="266">
        <v>0</v>
      </c>
      <c r="AK16" s="356">
        <f>SUM(C16:AJ16)</f>
        <v>0</v>
      </c>
      <c r="AL16" s="151"/>
      <c r="AM16" s="153"/>
      <c r="AO16" s="153"/>
      <c r="AP16" s="154"/>
      <c r="AQ16" s="154"/>
    </row>
    <row r="17" spans="1:41" ht="14.4" customHeight="1" x14ac:dyDescent="0.25">
      <c r="A17" s="396" t="s">
        <v>138</v>
      </c>
      <c r="B17" s="402"/>
      <c r="C17" s="248">
        <f>SUM(C14:C16)</f>
        <v>0</v>
      </c>
      <c r="D17" s="358">
        <f t="shared" ref="D17:AJ17" si="2">SUM(D14:D16)</f>
        <v>0</v>
      </c>
      <c r="E17" s="273">
        <f t="shared" si="2"/>
        <v>0</v>
      </c>
      <c r="F17" s="274">
        <f t="shared" si="2"/>
        <v>0</v>
      </c>
      <c r="G17" s="251">
        <f t="shared" si="2"/>
        <v>0</v>
      </c>
      <c r="H17" s="355">
        <f t="shared" si="2"/>
        <v>0</v>
      </c>
      <c r="I17" s="355">
        <f t="shared" si="2"/>
        <v>0</v>
      </c>
      <c r="J17" s="355">
        <f t="shared" si="2"/>
        <v>0</v>
      </c>
      <c r="K17" s="355">
        <f t="shared" si="2"/>
        <v>0</v>
      </c>
      <c r="L17" s="355">
        <f t="shared" si="2"/>
        <v>0</v>
      </c>
      <c r="M17" s="355">
        <f t="shared" si="2"/>
        <v>-57</v>
      </c>
      <c r="N17" s="250">
        <f t="shared" si="2"/>
        <v>0</v>
      </c>
      <c r="O17" s="252">
        <f t="shared" si="2"/>
        <v>0</v>
      </c>
      <c r="P17" s="252">
        <f t="shared" si="2"/>
        <v>0</v>
      </c>
      <c r="Q17" s="355">
        <f t="shared" si="2"/>
        <v>130</v>
      </c>
      <c r="R17" s="355">
        <f t="shared" si="2"/>
        <v>0</v>
      </c>
      <c r="S17" s="253">
        <f t="shared" si="2"/>
        <v>0</v>
      </c>
      <c r="T17" s="355">
        <f t="shared" si="2"/>
        <v>479</v>
      </c>
      <c r="U17" s="355">
        <f t="shared" si="2"/>
        <v>0</v>
      </c>
      <c r="V17" s="355">
        <f t="shared" si="2"/>
        <v>0</v>
      </c>
      <c r="W17" s="355">
        <f t="shared" si="2"/>
        <v>0</v>
      </c>
      <c r="X17" s="252">
        <f t="shared" si="2"/>
        <v>0</v>
      </c>
      <c r="Y17" s="252">
        <f t="shared" si="2"/>
        <v>0</v>
      </c>
      <c r="Z17" s="252">
        <f t="shared" si="2"/>
        <v>0</v>
      </c>
      <c r="AA17" s="252">
        <f t="shared" si="2"/>
        <v>0</v>
      </c>
      <c r="AB17" s="252">
        <f t="shared" si="2"/>
        <v>0</v>
      </c>
      <c r="AC17" s="252">
        <f t="shared" si="2"/>
        <v>0</v>
      </c>
      <c r="AD17" s="247">
        <f t="shared" si="2"/>
        <v>0</v>
      </c>
      <c r="AE17" s="252">
        <f t="shared" si="2"/>
        <v>0</v>
      </c>
      <c r="AF17" s="247">
        <f t="shared" si="2"/>
        <v>0</v>
      </c>
      <c r="AG17" s="252">
        <f t="shared" si="2"/>
        <v>0</v>
      </c>
      <c r="AH17" s="252">
        <f t="shared" si="2"/>
        <v>0</v>
      </c>
      <c r="AI17" s="355">
        <f t="shared" si="2"/>
        <v>607</v>
      </c>
      <c r="AJ17" s="357">
        <f t="shared" si="2"/>
        <v>0</v>
      </c>
      <c r="AK17" s="356">
        <f>SUM(C17:AJ17)</f>
        <v>1159</v>
      </c>
      <c r="AL17" s="68"/>
      <c r="AO17" s="153"/>
    </row>
    <row r="18" spans="1:41" ht="8.3000000000000007" customHeight="1" x14ac:dyDescent="0.25">
      <c r="A18" s="74"/>
      <c r="B18" s="75"/>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82"/>
      <c r="AL18" s="151"/>
      <c r="AM18" s="153"/>
      <c r="AN18" s="153"/>
      <c r="AO18" s="153"/>
    </row>
    <row r="19" spans="1:41" x14ac:dyDescent="0.25">
      <c r="A19" s="77" t="s">
        <v>139</v>
      </c>
      <c r="B19" s="70" t="s">
        <v>140</v>
      </c>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9"/>
      <c r="AJ19" s="252"/>
      <c r="AK19" s="282"/>
      <c r="AL19" s="151"/>
      <c r="AM19" s="153"/>
      <c r="AN19" s="153"/>
      <c r="AO19" s="153"/>
    </row>
    <row r="20" spans="1:41" ht="14.4" customHeight="1" x14ac:dyDescent="0.25">
      <c r="A20" s="76">
        <v>210</v>
      </c>
      <c r="B20" s="72" t="s">
        <v>478</v>
      </c>
      <c r="C20" s="248">
        <v>0</v>
      </c>
      <c r="D20" s="247">
        <v>0</v>
      </c>
      <c r="E20" s="250">
        <v>0</v>
      </c>
      <c r="F20" s="252">
        <v>0</v>
      </c>
      <c r="G20" s="252">
        <v>0</v>
      </c>
      <c r="H20" s="355">
        <v>0</v>
      </c>
      <c r="I20" s="355">
        <v>0</v>
      </c>
      <c r="J20" s="355">
        <v>0</v>
      </c>
      <c r="K20" s="247">
        <v>0</v>
      </c>
      <c r="L20" s="355">
        <v>0</v>
      </c>
      <c r="M20" s="355">
        <v>338</v>
      </c>
      <c r="N20" s="252">
        <v>0</v>
      </c>
      <c r="O20" s="252">
        <v>0</v>
      </c>
      <c r="P20" s="252">
        <v>0</v>
      </c>
      <c r="Q20" s="355">
        <v>30</v>
      </c>
      <c r="R20" s="355">
        <v>0</v>
      </c>
      <c r="S20" s="253">
        <v>0</v>
      </c>
      <c r="T20" s="355">
        <v>0</v>
      </c>
      <c r="U20" s="355">
        <v>0</v>
      </c>
      <c r="V20" s="355">
        <v>490</v>
      </c>
      <c r="W20" s="355">
        <v>0</v>
      </c>
      <c r="X20" s="252">
        <v>0</v>
      </c>
      <c r="Y20" s="252">
        <v>0</v>
      </c>
      <c r="Z20" s="252">
        <v>0</v>
      </c>
      <c r="AA20" s="252">
        <v>0</v>
      </c>
      <c r="AB20" s="252">
        <v>0</v>
      </c>
      <c r="AC20" s="252">
        <v>0</v>
      </c>
      <c r="AD20" s="247">
        <v>0</v>
      </c>
      <c r="AE20" s="252">
        <v>0</v>
      </c>
      <c r="AF20" s="355">
        <v>500</v>
      </c>
      <c r="AG20" s="252">
        <v>0</v>
      </c>
      <c r="AH20" s="252">
        <v>0</v>
      </c>
      <c r="AI20" s="355">
        <v>0</v>
      </c>
      <c r="AJ20" s="266">
        <v>0</v>
      </c>
      <c r="AK20" s="356">
        <f t="shared" ref="AK20:AK29" si="3">SUM(C20:AJ20)</f>
        <v>1358</v>
      </c>
      <c r="AL20" s="151"/>
      <c r="AM20" s="153"/>
      <c r="AO20" s="153"/>
    </row>
    <row r="21" spans="1:41" ht="14.4" customHeight="1" x14ac:dyDescent="0.25">
      <c r="A21" s="76">
        <v>212</v>
      </c>
      <c r="B21" s="72" t="s">
        <v>141</v>
      </c>
      <c r="C21" s="248">
        <v>0</v>
      </c>
      <c r="D21" s="247">
        <v>0</v>
      </c>
      <c r="E21" s="250">
        <v>0</v>
      </c>
      <c r="F21" s="252">
        <v>0</v>
      </c>
      <c r="G21" s="252">
        <v>0</v>
      </c>
      <c r="H21" s="355">
        <v>0</v>
      </c>
      <c r="I21" s="355">
        <v>0</v>
      </c>
      <c r="J21" s="355">
        <v>0</v>
      </c>
      <c r="K21" s="247">
        <v>0</v>
      </c>
      <c r="L21" s="355">
        <v>0</v>
      </c>
      <c r="M21" s="355">
        <v>165</v>
      </c>
      <c r="N21" s="252">
        <v>0</v>
      </c>
      <c r="O21" s="252">
        <v>0</v>
      </c>
      <c r="P21" s="252">
        <v>0</v>
      </c>
      <c r="Q21" s="355">
        <v>0</v>
      </c>
      <c r="R21" s="355">
        <v>0</v>
      </c>
      <c r="S21" s="253">
        <v>0</v>
      </c>
      <c r="T21" s="355">
        <v>0</v>
      </c>
      <c r="U21" s="355">
        <v>0</v>
      </c>
      <c r="V21" s="355">
        <v>0</v>
      </c>
      <c r="W21" s="355">
        <v>0</v>
      </c>
      <c r="X21" s="252">
        <v>0</v>
      </c>
      <c r="Y21" s="252">
        <v>0</v>
      </c>
      <c r="Z21" s="252">
        <v>0</v>
      </c>
      <c r="AA21" s="252">
        <v>0</v>
      </c>
      <c r="AB21" s="252">
        <v>0</v>
      </c>
      <c r="AC21" s="252">
        <v>0</v>
      </c>
      <c r="AD21" s="247">
        <v>0</v>
      </c>
      <c r="AE21" s="252">
        <v>0</v>
      </c>
      <c r="AF21" s="355">
        <v>0</v>
      </c>
      <c r="AG21" s="252">
        <v>0</v>
      </c>
      <c r="AH21" s="252">
        <v>0</v>
      </c>
      <c r="AI21" s="355">
        <v>0</v>
      </c>
      <c r="AJ21" s="266">
        <v>0</v>
      </c>
      <c r="AK21" s="356">
        <f t="shared" si="3"/>
        <v>165</v>
      </c>
      <c r="AL21" s="151"/>
      <c r="AM21" s="153"/>
      <c r="AO21" s="153"/>
    </row>
    <row r="22" spans="1:41" ht="14.4" customHeight="1" x14ac:dyDescent="0.25">
      <c r="A22" s="76">
        <v>214</v>
      </c>
      <c r="B22" s="72" t="s">
        <v>142</v>
      </c>
      <c r="C22" s="248">
        <v>0</v>
      </c>
      <c r="D22" s="247">
        <v>0</v>
      </c>
      <c r="E22" s="250">
        <v>0</v>
      </c>
      <c r="F22" s="252">
        <v>0</v>
      </c>
      <c r="G22" s="252">
        <v>0</v>
      </c>
      <c r="H22" s="355">
        <v>0</v>
      </c>
      <c r="I22" s="355">
        <v>0</v>
      </c>
      <c r="J22" s="355">
        <v>0</v>
      </c>
      <c r="K22" s="247">
        <v>0</v>
      </c>
      <c r="L22" s="355">
        <v>0</v>
      </c>
      <c r="M22" s="355">
        <v>6788</v>
      </c>
      <c r="N22" s="252">
        <v>0</v>
      </c>
      <c r="O22" s="252">
        <v>0</v>
      </c>
      <c r="P22" s="252">
        <v>0</v>
      </c>
      <c r="Q22" s="355">
        <v>0</v>
      </c>
      <c r="R22" s="355">
        <v>0</v>
      </c>
      <c r="S22" s="253">
        <v>0</v>
      </c>
      <c r="T22" s="355">
        <v>0</v>
      </c>
      <c r="U22" s="355">
        <v>0</v>
      </c>
      <c r="V22" s="355">
        <v>0</v>
      </c>
      <c r="W22" s="355">
        <v>0</v>
      </c>
      <c r="X22" s="252">
        <v>0</v>
      </c>
      <c r="Y22" s="252">
        <v>0</v>
      </c>
      <c r="Z22" s="252">
        <v>0</v>
      </c>
      <c r="AA22" s="252">
        <v>0</v>
      </c>
      <c r="AB22" s="252">
        <v>0</v>
      </c>
      <c r="AC22" s="252">
        <v>0</v>
      </c>
      <c r="AD22" s="247">
        <v>0</v>
      </c>
      <c r="AE22" s="252">
        <v>0</v>
      </c>
      <c r="AF22" s="355">
        <v>0</v>
      </c>
      <c r="AG22" s="252">
        <v>0</v>
      </c>
      <c r="AH22" s="252">
        <v>0</v>
      </c>
      <c r="AI22" s="355">
        <v>225</v>
      </c>
      <c r="AJ22" s="266">
        <v>0</v>
      </c>
      <c r="AK22" s="356">
        <f t="shared" si="3"/>
        <v>7013</v>
      </c>
      <c r="AL22" s="151"/>
      <c r="AM22" s="153"/>
      <c r="AO22" s="153"/>
    </row>
    <row r="23" spans="1:41" ht="14.4" customHeight="1" x14ac:dyDescent="0.25">
      <c r="A23" s="76">
        <v>215</v>
      </c>
      <c r="B23" s="72" t="s">
        <v>143</v>
      </c>
      <c r="C23" s="299">
        <v>0</v>
      </c>
      <c r="D23" s="260">
        <v>0</v>
      </c>
      <c r="E23" s="252">
        <v>0</v>
      </c>
      <c r="F23" s="252">
        <v>0</v>
      </c>
      <c r="G23" s="252">
        <v>0</v>
      </c>
      <c r="H23" s="260">
        <v>0</v>
      </c>
      <c r="I23" s="260">
        <v>0</v>
      </c>
      <c r="J23" s="260">
        <v>0</v>
      </c>
      <c r="K23" s="260">
        <v>0</v>
      </c>
      <c r="L23" s="260">
        <v>0</v>
      </c>
      <c r="M23" s="355">
        <v>2527</v>
      </c>
      <c r="N23" s="252">
        <v>0</v>
      </c>
      <c r="O23" s="252">
        <v>0</v>
      </c>
      <c r="P23" s="252">
        <v>0</v>
      </c>
      <c r="Q23" s="260">
        <v>0</v>
      </c>
      <c r="R23" s="260">
        <v>0</v>
      </c>
      <c r="S23" s="252">
        <v>0</v>
      </c>
      <c r="T23" s="260">
        <v>0</v>
      </c>
      <c r="U23" s="260">
        <v>0</v>
      </c>
      <c r="V23" s="260">
        <v>0</v>
      </c>
      <c r="W23" s="260">
        <v>0</v>
      </c>
      <c r="X23" s="252">
        <v>0</v>
      </c>
      <c r="Y23" s="252">
        <v>0</v>
      </c>
      <c r="Z23" s="252">
        <v>0</v>
      </c>
      <c r="AA23" s="252">
        <v>0</v>
      </c>
      <c r="AB23" s="252">
        <v>0</v>
      </c>
      <c r="AC23" s="252">
        <v>0</v>
      </c>
      <c r="AD23" s="260">
        <v>0</v>
      </c>
      <c r="AE23" s="252">
        <v>0</v>
      </c>
      <c r="AF23" s="260">
        <v>0</v>
      </c>
      <c r="AG23" s="252">
        <v>0</v>
      </c>
      <c r="AH23" s="252">
        <v>0</v>
      </c>
      <c r="AI23" s="260">
        <v>0</v>
      </c>
      <c r="AJ23" s="252">
        <v>0</v>
      </c>
      <c r="AK23" s="356">
        <f t="shared" si="3"/>
        <v>2527</v>
      </c>
      <c r="AL23" s="151"/>
      <c r="AM23" s="153"/>
      <c r="AO23" s="153"/>
    </row>
    <row r="24" spans="1:41" ht="14.4" customHeight="1" x14ac:dyDescent="0.25">
      <c r="A24" s="76">
        <v>220</v>
      </c>
      <c r="B24" s="72" t="s">
        <v>144</v>
      </c>
      <c r="C24" s="248">
        <v>0</v>
      </c>
      <c r="D24" s="247">
        <v>0</v>
      </c>
      <c r="E24" s="247">
        <v>0</v>
      </c>
      <c r="F24" s="252">
        <v>0</v>
      </c>
      <c r="G24" s="252">
        <v>0</v>
      </c>
      <c r="H24" s="355">
        <v>0</v>
      </c>
      <c r="I24" s="355">
        <v>0</v>
      </c>
      <c r="J24" s="355">
        <v>0</v>
      </c>
      <c r="K24" s="247">
        <v>0</v>
      </c>
      <c r="L24" s="355">
        <v>0</v>
      </c>
      <c r="M24" s="355">
        <v>0</v>
      </c>
      <c r="N24" s="252">
        <v>0</v>
      </c>
      <c r="O24" s="252">
        <v>0</v>
      </c>
      <c r="P24" s="252">
        <v>0</v>
      </c>
      <c r="Q24" s="355">
        <v>0</v>
      </c>
      <c r="R24" s="355">
        <v>0</v>
      </c>
      <c r="S24" s="253">
        <v>0</v>
      </c>
      <c r="T24" s="355">
        <v>0</v>
      </c>
      <c r="U24" s="355">
        <v>0</v>
      </c>
      <c r="V24" s="355">
        <v>0</v>
      </c>
      <c r="W24" s="355">
        <v>0</v>
      </c>
      <c r="X24" s="252">
        <v>0</v>
      </c>
      <c r="Y24" s="252">
        <v>0</v>
      </c>
      <c r="Z24" s="252">
        <v>0</v>
      </c>
      <c r="AA24" s="252">
        <v>0</v>
      </c>
      <c r="AB24" s="252">
        <v>0</v>
      </c>
      <c r="AC24" s="252">
        <v>0</v>
      </c>
      <c r="AD24" s="247">
        <v>0</v>
      </c>
      <c r="AE24" s="252">
        <v>0</v>
      </c>
      <c r="AF24" s="355">
        <v>0</v>
      </c>
      <c r="AG24" s="252">
        <v>0</v>
      </c>
      <c r="AH24" s="252">
        <v>0</v>
      </c>
      <c r="AI24" s="355">
        <v>0</v>
      </c>
      <c r="AJ24" s="266">
        <v>0</v>
      </c>
      <c r="AK24" s="356">
        <f t="shared" si="3"/>
        <v>0</v>
      </c>
      <c r="AL24" s="151"/>
      <c r="AM24" s="153"/>
      <c r="AO24" s="153"/>
    </row>
    <row r="25" spans="1:41" ht="14.4" customHeight="1" x14ac:dyDescent="0.25">
      <c r="A25" s="76">
        <v>221</v>
      </c>
      <c r="B25" s="72" t="s">
        <v>145</v>
      </c>
      <c r="C25" s="248">
        <v>0</v>
      </c>
      <c r="D25" s="247">
        <v>0</v>
      </c>
      <c r="E25" s="359">
        <v>0</v>
      </c>
      <c r="F25" s="252">
        <v>0</v>
      </c>
      <c r="G25" s="252">
        <v>0</v>
      </c>
      <c r="H25" s="355">
        <v>0</v>
      </c>
      <c r="I25" s="355">
        <v>0</v>
      </c>
      <c r="J25" s="355">
        <v>325</v>
      </c>
      <c r="K25" s="247">
        <v>0</v>
      </c>
      <c r="L25" s="355">
        <v>0</v>
      </c>
      <c r="M25" s="355">
        <v>0</v>
      </c>
      <c r="N25" s="252">
        <v>0</v>
      </c>
      <c r="O25" s="252">
        <v>0</v>
      </c>
      <c r="P25" s="252">
        <v>0</v>
      </c>
      <c r="Q25" s="355">
        <v>0</v>
      </c>
      <c r="R25" s="355">
        <v>0</v>
      </c>
      <c r="S25" s="253">
        <v>0</v>
      </c>
      <c r="T25" s="355">
        <v>0</v>
      </c>
      <c r="U25" s="355">
        <v>0</v>
      </c>
      <c r="V25" s="355">
        <v>0</v>
      </c>
      <c r="W25" s="355">
        <v>0</v>
      </c>
      <c r="X25" s="252">
        <v>0</v>
      </c>
      <c r="Y25" s="252">
        <v>0</v>
      </c>
      <c r="Z25" s="252">
        <v>0</v>
      </c>
      <c r="AA25" s="252">
        <v>0</v>
      </c>
      <c r="AB25" s="252">
        <v>0</v>
      </c>
      <c r="AC25" s="252">
        <v>0</v>
      </c>
      <c r="AD25" s="247">
        <v>0</v>
      </c>
      <c r="AE25" s="252">
        <v>0</v>
      </c>
      <c r="AF25" s="355">
        <v>0</v>
      </c>
      <c r="AG25" s="252">
        <v>0</v>
      </c>
      <c r="AH25" s="252">
        <v>0</v>
      </c>
      <c r="AI25" s="355">
        <v>0</v>
      </c>
      <c r="AJ25" s="266">
        <v>0</v>
      </c>
      <c r="AK25" s="356">
        <f t="shared" si="3"/>
        <v>325</v>
      </c>
      <c r="AL25" s="151"/>
      <c r="AM25" s="153"/>
      <c r="AO25" s="153"/>
    </row>
    <row r="26" spans="1:41" ht="14.4" customHeight="1" x14ac:dyDescent="0.25">
      <c r="A26" s="76">
        <v>223</v>
      </c>
      <c r="B26" s="72" t="s">
        <v>146</v>
      </c>
      <c r="C26" s="248">
        <v>0</v>
      </c>
      <c r="D26" s="247">
        <v>0</v>
      </c>
      <c r="E26" s="247">
        <v>0</v>
      </c>
      <c r="F26" s="252">
        <v>0</v>
      </c>
      <c r="G26" s="252">
        <v>0</v>
      </c>
      <c r="H26" s="355">
        <v>0</v>
      </c>
      <c r="I26" s="355">
        <v>0</v>
      </c>
      <c r="J26" s="355">
        <v>0</v>
      </c>
      <c r="K26" s="247">
        <v>0</v>
      </c>
      <c r="L26" s="355">
        <v>0</v>
      </c>
      <c r="M26" s="355">
        <v>0</v>
      </c>
      <c r="N26" s="252">
        <v>0</v>
      </c>
      <c r="O26" s="252">
        <v>0</v>
      </c>
      <c r="P26" s="252">
        <v>0</v>
      </c>
      <c r="Q26" s="355">
        <v>0</v>
      </c>
      <c r="R26" s="355">
        <v>0</v>
      </c>
      <c r="S26" s="253">
        <v>0</v>
      </c>
      <c r="T26" s="355">
        <v>0</v>
      </c>
      <c r="U26" s="355">
        <v>0</v>
      </c>
      <c r="V26" s="355">
        <v>0</v>
      </c>
      <c r="W26" s="355">
        <v>0</v>
      </c>
      <c r="X26" s="252">
        <v>0</v>
      </c>
      <c r="Y26" s="252">
        <v>0</v>
      </c>
      <c r="Z26" s="252">
        <v>0</v>
      </c>
      <c r="AA26" s="252">
        <v>0</v>
      </c>
      <c r="AB26" s="252">
        <v>0</v>
      </c>
      <c r="AC26" s="252">
        <v>0</v>
      </c>
      <c r="AD26" s="247">
        <v>0</v>
      </c>
      <c r="AE26" s="252">
        <v>0</v>
      </c>
      <c r="AF26" s="355">
        <v>0</v>
      </c>
      <c r="AG26" s="252">
        <v>0</v>
      </c>
      <c r="AH26" s="252">
        <v>0</v>
      </c>
      <c r="AI26" s="355">
        <v>0</v>
      </c>
      <c r="AJ26" s="266">
        <v>0</v>
      </c>
      <c r="AK26" s="356">
        <f t="shared" si="3"/>
        <v>0</v>
      </c>
      <c r="AL26" s="151"/>
      <c r="AM26" s="153"/>
      <c r="AO26" s="153"/>
    </row>
    <row r="27" spans="1:41" ht="14.4" customHeight="1" x14ac:dyDescent="0.25">
      <c r="A27" s="76">
        <v>230</v>
      </c>
      <c r="B27" s="72" t="s">
        <v>147</v>
      </c>
      <c r="C27" s="248">
        <v>0</v>
      </c>
      <c r="D27" s="247">
        <v>0</v>
      </c>
      <c r="E27" s="247">
        <v>0</v>
      </c>
      <c r="F27" s="252">
        <v>0</v>
      </c>
      <c r="G27" s="252">
        <v>0</v>
      </c>
      <c r="H27" s="355">
        <v>0</v>
      </c>
      <c r="I27" s="355">
        <v>0</v>
      </c>
      <c r="J27" s="355">
        <v>0</v>
      </c>
      <c r="K27" s="247">
        <v>0</v>
      </c>
      <c r="L27" s="355">
        <v>0</v>
      </c>
      <c r="M27" s="355">
        <v>0</v>
      </c>
      <c r="N27" s="252">
        <v>0</v>
      </c>
      <c r="O27" s="252">
        <v>0</v>
      </c>
      <c r="P27" s="252">
        <v>0</v>
      </c>
      <c r="Q27" s="355">
        <v>0</v>
      </c>
      <c r="R27" s="355">
        <v>0</v>
      </c>
      <c r="S27" s="253">
        <v>0</v>
      </c>
      <c r="T27" s="355">
        <v>0</v>
      </c>
      <c r="U27" s="355">
        <v>0</v>
      </c>
      <c r="V27" s="355">
        <v>0</v>
      </c>
      <c r="W27" s="355">
        <v>0</v>
      </c>
      <c r="X27" s="252">
        <v>0</v>
      </c>
      <c r="Y27" s="252">
        <v>0</v>
      </c>
      <c r="Z27" s="252">
        <v>0</v>
      </c>
      <c r="AA27" s="252">
        <v>0</v>
      </c>
      <c r="AB27" s="252">
        <v>0</v>
      </c>
      <c r="AC27" s="252">
        <v>0</v>
      </c>
      <c r="AD27" s="247">
        <v>0</v>
      </c>
      <c r="AE27" s="252">
        <v>0</v>
      </c>
      <c r="AF27" s="355">
        <v>0</v>
      </c>
      <c r="AG27" s="252">
        <v>0</v>
      </c>
      <c r="AH27" s="252">
        <v>0</v>
      </c>
      <c r="AI27" s="355">
        <v>0</v>
      </c>
      <c r="AJ27" s="266">
        <v>0</v>
      </c>
      <c r="AK27" s="356">
        <f t="shared" si="3"/>
        <v>0</v>
      </c>
      <c r="AL27" s="151"/>
      <c r="AM27" s="153"/>
      <c r="AO27" s="153"/>
    </row>
    <row r="28" spans="1:41" ht="14.4" customHeight="1" x14ac:dyDescent="0.25">
      <c r="A28" s="76">
        <v>240</v>
      </c>
      <c r="B28" s="72" t="s">
        <v>148</v>
      </c>
      <c r="C28" s="248">
        <v>0</v>
      </c>
      <c r="D28" s="247">
        <v>0</v>
      </c>
      <c r="E28" s="250">
        <v>0</v>
      </c>
      <c r="F28" s="252">
        <v>0</v>
      </c>
      <c r="G28" s="252">
        <v>0</v>
      </c>
      <c r="H28" s="355">
        <v>0</v>
      </c>
      <c r="I28" s="355">
        <v>0</v>
      </c>
      <c r="J28" s="355">
        <v>0</v>
      </c>
      <c r="K28" s="247">
        <v>0</v>
      </c>
      <c r="L28" s="355">
        <v>0</v>
      </c>
      <c r="M28" s="355">
        <v>0</v>
      </c>
      <c r="N28" s="252">
        <v>0</v>
      </c>
      <c r="O28" s="252">
        <v>0</v>
      </c>
      <c r="P28" s="252">
        <v>0</v>
      </c>
      <c r="Q28" s="355">
        <v>0</v>
      </c>
      <c r="R28" s="355">
        <v>0</v>
      </c>
      <c r="S28" s="253">
        <v>0</v>
      </c>
      <c r="T28" s="355">
        <v>0</v>
      </c>
      <c r="U28" s="355">
        <v>0</v>
      </c>
      <c r="V28" s="355">
        <v>0</v>
      </c>
      <c r="W28" s="355">
        <v>0</v>
      </c>
      <c r="X28" s="252">
        <v>0</v>
      </c>
      <c r="Y28" s="252">
        <v>0</v>
      </c>
      <c r="Z28" s="252">
        <v>0</v>
      </c>
      <c r="AA28" s="252">
        <v>0</v>
      </c>
      <c r="AB28" s="252">
        <v>0</v>
      </c>
      <c r="AC28" s="252">
        <v>0</v>
      </c>
      <c r="AD28" s="247">
        <v>0</v>
      </c>
      <c r="AE28" s="252">
        <v>0</v>
      </c>
      <c r="AF28" s="355">
        <v>0</v>
      </c>
      <c r="AG28" s="252">
        <v>0</v>
      </c>
      <c r="AH28" s="252">
        <v>0</v>
      </c>
      <c r="AI28" s="355">
        <v>0</v>
      </c>
      <c r="AJ28" s="266">
        <v>0</v>
      </c>
      <c r="AK28" s="356">
        <f t="shared" si="3"/>
        <v>0</v>
      </c>
      <c r="AL28" s="151"/>
      <c r="AM28" s="153"/>
      <c r="AO28" s="153"/>
    </row>
    <row r="29" spans="1:41" ht="14.4" customHeight="1" x14ac:dyDescent="0.25">
      <c r="A29" s="396" t="s">
        <v>149</v>
      </c>
      <c r="B29" s="397"/>
      <c r="C29" s="248">
        <f>SUM(C20:C28)</f>
        <v>0</v>
      </c>
      <c r="D29" s="355">
        <f t="shared" ref="D29:AJ29" si="4">SUM(D20:D28)</f>
        <v>0</v>
      </c>
      <c r="E29" s="355">
        <f t="shared" si="4"/>
        <v>0</v>
      </c>
      <c r="F29" s="252">
        <f t="shared" si="4"/>
        <v>0</v>
      </c>
      <c r="G29" s="252">
        <f t="shared" si="4"/>
        <v>0</v>
      </c>
      <c r="H29" s="355">
        <f t="shared" si="4"/>
        <v>0</v>
      </c>
      <c r="I29" s="355">
        <f t="shared" si="4"/>
        <v>0</v>
      </c>
      <c r="J29" s="355">
        <f t="shared" si="4"/>
        <v>325</v>
      </c>
      <c r="K29" s="355">
        <f t="shared" si="4"/>
        <v>0</v>
      </c>
      <c r="L29" s="355">
        <f t="shared" si="4"/>
        <v>0</v>
      </c>
      <c r="M29" s="355">
        <f t="shared" si="4"/>
        <v>9818</v>
      </c>
      <c r="N29" s="252">
        <f t="shared" si="4"/>
        <v>0</v>
      </c>
      <c r="O29" s="252">
        <f t="shared" si="4"/>
        <v>0</v>
      </c>
      <c r="P29" s="252">
        <f t="shared" si="4"/>
        <v>0</v>
      </c>
      <c r="Q29" s="355">
        <f t="shared" si="4"/>
        <v>30</v>
      </c>
      <c r="R29" s="355">
        <f t="shared" si="4"/>
        <v>0</v>
      </c>
      <c r="S29" s="253">
        <f t="shared" si="4"/>
        <v>0</v>
      </c>
      <c r="T29" s="355">
        <f t="shared" si="4"/>
        <v>0</v>
      </c>
      <c r="U29" s="355">
        <f t="shared" si="4"/>
        <v>0</v>
      </c>
      <c r="V29" s="355">
        <f t="shared" si="4"/>
        <v>490</v>
      </c>
      <c r="W29" s="355">
        <f t="shared" si="4"/>
        <v>0</v>
      </c>
      <c r="X29" s="252">
        <f t="shared" si="4"/>
        <v>0</v>
      </c>
      <c r="Y29" s="252">
        <f t="shared" si="4"/>
        <v>0</v>
      </c>
      <c r="Z29" s="252">
        <f t="shared" si="4"/>
        <v>0</v>
      </c>
      <c r="AA29" s="252">
        <f t="shared" si="4"/>
        <v>0</v>
      </c>
      <c r="AB29" s="252">
        <f t="shared" si="4"/>
        <v>0</v>
      </c>
      <c r="AC29" s="252">
        <f t="shared" si="4"/>
        <v>0</v>
      </c>
      <c r="AD29" s="247">
        <f t="shared" si="4"/>
        <v>0</v>
      </c>
      <c r="AE29" s="252">
        <f t="shared" si="4"/>
        <v>0</v>
      </c>
      <c r="AF29" s="247">
        <f t="shared" si="4"/>
        <v>500</v>
      </c>
      <c r="AG29" s="252">
        <f t="shared" si="4"/>
        <v>0</v>
      </c>
      <c r="AH29" s="252">
        <f t="shared" si="4"/>
        <v>0</v>
      </c>
      <c r="AI29" s="355">
        <f t="shared" si="4"/>
        <v>225</v>
      </c>
      <c r="AJ29" s="357">
        <f t="shared" si="4"/>
        <v>0</v>
      </c>
      <c r="AK29" s="356">
        <f t="shared" si="3"/>
        <v>11388</v>
      </c>
      <c r="AL29" s="68"/>
      <c r="AO29" s="153"/>
    </row>
    <row r="30" spans="1:41" ht="8.3000000000000007" customHeight="1" x14ac:dyDescent="0.25">
      <c r="A30" s="74"/>
      <c r="B30" s="75"/>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82"/>
      <c r="AL30" s="151"/>
      <c r="AM30" s="153"/>
      <c r="AN30" s="153"/>
      <c r="AO30" s="153"/>
    </row>
    <row r="31" spans="1:41" x14ac:dyDescent="0.25">
      <c r="A31" s="69" t="s">
        <v>150</v>
      </c>
      <c r="B31" s="70" t="s">
        <v>151</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318"/>
      <c r="AL31" s="151"/>
      <c r="AM31" s="153"/>
      <c r="AN31" s="153"/>
      <c r="AO31" s="153"/>
    </row>
    <row r="32" spans="1:41" ht="14.4" customHeight="1" x14ac:dyDescent="0.25">
      <c r="A32" s="76">
        <v>310</v>
      </c>
      <c r="B32" s="72" t="s">
        <v>479</v>
      </c>
      <c r="C32" s="248">
        <v>0</v>
      </c>
      <c r="D32" s="247">
        <v>0</v>
      </c>
      <c r="E32" s="247">
        <v>0</v>
      </c>
      <c r="F32" s="252">
        <v>0</v>
      </c>
      <c r="G32" s="252">
        <v>0</v>
      </c>
      <c r="H32" s="355">
        <v>0</v>
      </c>
      <c r="I32" s="355">
        <v>0</v>
      </c>
      <c r="J32" s="355">
        <v>0</v>
      </c>
      <c r="K32" s="247">
        <v>0</v>
      </c>
      <c r="L32" s="355">
        <v>0</v>
      </c>
      <c r="M32" s="355">
        <v>0</v>
      </c>
      <c r="N32" s="355">
        <v>0</v>
      </c>
      <c r="O32" s="252">
        <v>0</v>
      </c>
      <c r="P32" s="252">
        <v>0</v>
      </c>
      <c r="Q32" s="355">
        <v>0</v>
      </c>
      <c r="R32" s="355">
        <v>0</v>
      </c>
      <c r="S32" s="253">
        <v>0</v>
      </c>
      <c r="T32" s="355">
        <v>0</v>
      </c>
      <c r="U32" s="355">
        <v>0</v>
      </c>
      <c r="V32" s="355">
        <v>0</v>
      </c>
      <c r="W32" s="355">
        <v>0</v>
      </c>
      <c r="X32" s="252">
        <v>0</v>
      </c>
      <c r="Y32" s="252">
        <v>0</v>
      </c>
      <c r="Z32" s="252">
        <v>0</v>
      </c>
      <c r="AA32" s="252">
        <v>0</v>
      </c>
      <c r="AB32" s="252">
        <v>0</v>
      </c>
      <c r="AC32" s="252">
        <v>0</v>
      </c>
      <c r="AD32" s="247">
        <v>0</v>
      </c>
      <c r="AE32" s="252">
        <v>0</v>
      </c>
      <c r="AF32" s="355">
        <v>0</v>
      </c>
      <c r="AG32" s="252">
        <v>0</v>
      </c>
      <c r="AH32" s="252">
        <v>0</v>
      </c>
      <c r="AI32" s="355">
        <v>0</v>
      </c>
      <c r="AJ32" s="266">
        <v>0</v>
      </c>
      <c r="AK32" s="356">
        <f t="shared" ref="AK32:AK37" si="5">SUM(C32:AJ32)</f>
        <v>0</v>
      </c>
      <c r="AL32" s="151"/>
      <c r="AM32" s="153"/>
      <c r="AO32" s="153"/>
    </row>
    <row r="33" spans="1:41" ht="14.4" customHeight="1" x14ac:dyDescent="0.25">
      <c r="A33" s="76">
        <v>311</v>
      </c>
      <c r="B33" s="72" t="s">
        <v>400</v>
      </c>
      <c r="C33" s="299">
        <v>0</v>
      </c>
      <c r="D33" s="260">
        <v>0</v>
      </c>
      <c r="E33" s="252">
        <v>0</v>
      </c>
      <c r="F33" s="252">
        <v>0</v>
      </c>
      <c r="G33" s="252">
        <v>0</v>
      </c>
      <c r="H33" s="260">
        <v>0</v>
      </c>
      <c r="I33" s="260">
        <v>0</v>
      </c>
      <c r="J33" s="260">
        <v>0</v>
      </c>
      <c r="K33" s="260">
        <v>0</v>
      </c>
      <c r="L33" s="360">
        <v>0</v>
      </c>
      <c r="M33" s="355">
        <v>171</v>
      </c>
      <c r="N33" s="250">
        <v>0</v>
      </c>
      <c r="O33" s="252">
        <v>0</v>
      </c>
      <c r="P33" s="252">
        <v>0</v>
      </c>
      <c r="Q33" s="260">
        <v>0</v>
      </c>
      <c r="R33" s="260">
        <v>0</v>
      </c>
      <c r="S33" s="252">
        <v>0</v>
      </c>
      <c r="T33" s="260">
        <v>0</v>
      </c>
      <c r="U33" s="260">
        <v>0</v>
      </c>
      <c r="V33" s="260">
        <v>0</v>
      </c>
      <c r="W33" s="260">
        <v>0</v>
      </c>
      <c r="X33" s="252">
        <v>0</v>
      </c>
      <c r="Y33" s="252">
        <v>0</v>
      </c>
      <c r="Z33" s="252">
        <v>0</v>
      </c>
      <c r="AA33" s="252">
        <v>0</v>
      </c>
      <c r="AB33" s="252">
        <v>0</v>
      </c>
      <c r="AC33" s="252">
        <v>0</v>
      </c>
      <c r="AD33" s="260">
        <v>0</v>
      </c>
      <c r="AE33" s="252">
        <v>0</v>
      </c>
      <c r="AF33" s="260">
        <v>0</v>
      </c>
      <c r="AG33" s="252">
        <v>0</v>
      </c>
      <c r="AH33" s="252">
        <v>0</v>
      </c>
      <c r="AI33" s="260">
        <v>0</v>
      </c>
      <c r="AJ33" s="260">
        <v>0</v>
      </c>
      <c r="AK33" s="356">
        <f t="shared" si="5"/>
        <v>171</v>
      </c>
      <c r="AL33" s="151"/>
      <c r="AM33" s="153"/>
      <c r="AO33" s="153"/>
    </row>
    <row r="34" spans="1:41" ht="14.4" customHeight="1" x14ac:dyDescent="0.25">
      <c r="A34" s="76">
        <v>330</v>
      </c>
      <c r="B34" s="72" t="s">
        <v>152</v>
      </c>
      <c r="C34" s="248">
        <v>0</v>
      </c>
      <c r="D34" s="247">
        <v>0</v>
      </c>
      <c r="E34" s="247">
        <v>8741</v>
      </c>
      <c r="F34" s="252">
        <v>0</v>
      </c>
      <c r="G34" s="252">
        <v>0</v>
      </c>
      <c r="H34" s="355">
        <v>0</v>
      </c>
      <c r="I34" s="355">
        <v>0</v>
      </c>
      <c r="J34" s="355">
        <v>1377</v>
      </c>
      <c r="K34" s="247">
        <v>0</v>
      </c>
      <c r="L34" s="355">
        <v>0</v>
      </c>
      <c r="M34" s="355">
        <v>0</v>
      </c>
      <c r="N34" s="252">
        <v>0</v>
      </c>
      <c r="O34" s="252">
        <v>0</v>
      </c>
      <c r="P34" s="252">
        <v>0</v>
      </c>
      <c r="Q34" s="355">
        <v>0</v>
      </c>
      <c r="R34" s="355">
        <v>0</v>
      </c>
      <c r="S34" s="253">
        <v>0</v>
      </c>
      <c r="T34" s="355">
        <v>0</v>
      </c>
      <c r="U34" s="355">
        <v>0</v>
      </c>
      <c r="V34" s="355">
        <v>0</v>
      </c>
      <c r="W34" s="355">
        <v>0</v>
      </c>
      <c r="X34" s="252">
        <v>0</v>
      </c>
      <c r="Y34" s="252">
        <v>0</v>
      </c>
      <c r="Z34" s="252">
        <v>0</v>
      </c>
      <c r="AA34" s="252">
        <v>0</v>
      </c>
      <c r="AB34" s="252">
        <v>0</v>
      </c>
      <c r="AC34" s="252">
        <v>0</v>
      </c>
      <c r="AD34" s="247">
        <v>0</v>
      </c>
      <c r="AE34" s="252">
        <v>0</v>
      </c>
      <c r="AF34" s="355">
        <v>0</v>
      </c>
      <c r="AG34" s="252">
        <v>0</v>
      </c>
      <c r="AH34" s="252">
        <v>0</v>
      </c>
      <c r="AI34" s="355">
        <v>0</v>
      </c>
      <c r="AJ34" s="266">
        <v>0</v>
      </c>
      <c r="AK34" s="356">
        <f t="shared" si="5"/>
        <v>10118</v>
      </c>
      <c r="AL34" s="151"/>
      <c r="AM34" s="153"/>
      <c r="AO34" s="153"/>
    </row>
    <row r="35" spans="1:41" ht="14.4" customHeight="1" x14ac:dyDescent="0.25">
      <c r="A35" s="76">
        <v>340</v>
      </c>
      <c r="B35" s="72" t="s">
        <v>153</v>
      </c>
      <c r="C35" s="248">
        <v>0</v>
      </c>
      <c r="D35" s="247">
        <v>0</v>
      </c>
      <c r="E35" s="252">
        <v>0</v>
      </c>
      <c r="F35" s="252">
        <v>0</v>
      </c>
      <c r="G35" s="252">
        <v>0</v>
      </c>
      <c r="H35" s="355">
        <v>0</v>
      </c>
      <c r="I35" s="355">
        <v>0</v>
      </c>
      <c r="J35" s="355">
        <v>0</v>
      </c>
      <c r="K35" s="247">
        <v>0</v>
      </c>
      <c r="L35" s="355">
        <v>0</v>
      </c>
      <c r="M35" s="355">
        <v>0</v>
      </c>
      <c r="N35" s="252">
        <v>0</v>
      </c>
      <c r="O35" s="252">
        <v>0</v>
      </c>
      <c r="P35" s="252">
        <v>0</v>
      </c>
      <c r="Q35" s="355">
        <v>0</v>
      </c>
      <c r="R35" s="355">
        <v>0</v>
      </c>
      <c r="S35" s="253">
        <v>0</v>
      </c>
      <c r="T35" s="355">
        <v>0</v>
      </c>
      <c r="U35" s="355">
        <v>0</v>
      </c>
      <c r="V35" s="355">
        <v>0</v>
      </c>
      <c r="W35" s="355">
        <v>0</v>
      </c>
      <c r="X35" s="252">
        <v>0</v>
      </c>
      <c r="Y35" s="252">
        <v>0</v>
      </c>
      <c r="Z35" s="252">
        <v>0</v>
      </c>
      <c r="AA35" s="252">
        <v>0</v>
      </c>
      <c r="AB35" s="252">
        <v>0</v>
      </c>
      <c r="AC35" s="252">
        <v>0</v>
      </c>
      <c r="AD35" s="247">
        <v>0</v>
      </c>
      <c r="AE35" s="252">
        <v>0</v>
      </c>
      <c r="AF35" s="355">
        <v>0</v>
      </c>
      <c r="AG35" s="252">
        <v>0</v>
      </c>
      <c r="AH35" s="252">
        <v>0</v>
      </c>
      <c r="AI35" s="355">
        <v>0</v>
      </c>
      <c r="AJ35" s="266">
        <v>0</v>
      </c>
      <c r="AK35" s="356">
        <f t="shared" si="5"/>
        <v>0</v>
      </c>
      <c r="AL35" s="151"/>
      <c r="AM35" s="153"/>
      <c r="AO35" s="153"/>
    </row>
    <row r="36" spans="1:41" ht="14.25" customHeight="1" x14ac:dyDescent="0.25">
      <c r="A36" s="76">
        <v>341</v>
      </c>
      <c r="B36" s="72" t="s">
        <v>154</v>
      </c>
      <c r="C36" s="248">
        <v>0</v>
      </c>
      <c r="D36" s="247">
        <v>0</v>
      </c>
      <c r="E36" s="252">
        <v>0</v>
      </c>
      <c r="F36" s="252">
        <v>0</v>
      </c>
      <c r="G36" s="252">
        <v>0</v>
      </c>
      <c r="H36" s="355">
        <v>0</v>
      </c>
      <c r="I36" s="355">
        <v>0</v>
      </c>
      <c r="J36" s="355">
        <v>0</v>
      </c>
      <c r="K36" s="247">
        <v>0</v>
      </c>
      <c r="L36" s="355">
        <v>0</v>
      </c>
      <c r="M36" s="355">
        <v>0</v>
      </c>
      <c r="N36" s="252">
        <v>0</v>
      </c>
      <c r="O36" s="252">
        <v>0</v>
      </c>
      <c r="P36" s="252">
        <v>0</v>
      </c>
      <c r="Q36" s="355">
        <v>0</v>
      </c>
      <c r="R36" s="355">
        <v>0</v>
      </c>
      <c r="S36" s="253">
        <v>0</v>
      </c>
      <c r="T36" s="355">
        <v>0</v>
      </c>
      <c r="U36" s="355">
        <v>0</v>
      </c>
      <c r="V36" s="355">
        <v>0</v>
      </c>
      <c r="W36" s="355">
        <v>0</v>
      </c>
      <c r="X36" s="252">
        <v>0</v>
      </c>
      <c r="Y36" s="252">
        <v>0</v>
      </c>
      <c r="Z36" s="252">
        <v>0</v>
      </c>
      <c r="AA36" s="252">
        <v>0</v>
      </c>
      <c r="AB36" s="252">
        <v>0</v>
      </c>
      <c r="AC36" s="252">
        <v>0</v>
      </c>
      <c r="AD36" s="247">
        <v>0</v>
      </c>
      <c r="AE36" s="252">
        <v>0</v>
      </c>
      <c r="AF36" s="355">
        <v>0</v>
      </c>
      <c r="AG36" s="252">
        <v>0</v>
      </c>
      <c r="AH36" s="252">
        <v>0</v>
      </c>
      <c r="AI36" s="355">
        <v>0</v>
      </c>
      <c r="AJ36" s="266">
        <v>0</v>
      </c>
      <c r="AK36" s="356">
        <f t="shared" si="5"/>
        <v>0</v>
      </c>
      <c r="AL36" s="151"/>
      <c r="AM36" s="153"/>
      <c r="AO36" s="153"/>
    </row>
    <row r="37" spans="1:41" ht="14.4" customHeight="1" x14ac:dyDescent="0.25">
      <c r="A37" s="396" t="s">
        <v>155</v>
      </c>
      <c r="B37" s="397"/>
      <c r="C37" s="248">
        <f>SUM(C32:C36)</f>
        <v>0</v>
      </c>
      <c r="D37" s="355">
        <f>SUM(D32:D36)</f>
        <v>0</v>
      </c>
      <c r="E37" s="355">
        <f t="shared" ref="E37:AJ37" si="6">SUM(E32:E36)</f>
        <v>8741</v>
      </c>
      <c r="F37" s="252">
        <f t="shared" si="6"/>
        <v>0</v>
      </c>
      <c r="G37" s="252">
        <f t="shared" si="6"/>
        <v>0</v>
      </c>
      <c r="H37" s="355">
        <f t="shared" si="6"/>
        <v>0</v>
      </c>
      <c r="I37" s="355">
        <f t="shared" si="6"/>
        <v>0</v>
      </c>
      <c r="J37" s="355">
        <f t="shared" si="6"/>
        <v>1377</v>
      </c>
      <c r="K37" s="355">
        <f t="shared" si="6"/>
        <v>0</v>
      </c>
      <c r="L37" s="355">
        <f t="shared" si="6"/>
        <v>0</v>
      </c>
      <c r="M37" s="355">
        <f t="shared" si="6"/>
        <v>171</v>
      </c>
      <c r="N37" s="355">
        <f t="shared" si="6"/>
        <v>0</v>
      </c>
      <c r="O37" s="252">
        <f t="shared" si="6"/>
        <v>0</v>
      </c>
      <c r="P37" s="252">
        <f t="shared" si="6"/>
        <v>0</v>
      </c>
      <c r="Q37" s="355">
        <f t="shared" si="6"/>
        <v>0</v>
      </c>
      <c r="R37" s="355">
        <f t="shared" si="6"/>
        <v>0</v>
      </c>
      <c r="S37" s="253">
        <f t="shared" si="6"/>
        <v>0</v>
      </c>
      <c r="T37" s="355">
        <f t="shared" si="6"/>
        <v>0</v>
      </c>
      <c r="U37" s="355">
        <f t="shared" si="6"/>
        <v>0</v>
      </c>
      <c r="V37" s="355">
        <f t="shared" si="6"/>
        <v>0</v>
      </c>
      <c r="W37" s="355">
        <f t="shared" si="6"/>
        <v>0</v>
      </c>
      <c r="X37" s="252">
        <f t="shared" si="6"/>
        <v>0</v>
      </c>
      <c r="Y37" s="252">
        <f t="shared" si="6"/>
        <v>0</v>
      </c>
      <c r="Z37" s="252">
        <f t="shared" si="6"/>
        <v>0</v>
      </c>
      <c r="AA37" s="252">
        <f t="shared" si="6"/>
        <v>0</v>
      </c>
      <c r="AB37" s="252">
        <f t="shared" si="6"/>
        <v>0</v>
      </c>
      <c r="AC37" s="252">
        <f t="shared" si="6"/>
        <v>0</v>
      </c>
      <c r="AD37" s="247">
        <f t="shared" si="6"/>
        <v>0</v>
      </c>
      <c r="AE37" s="252">
        <f t="shared" si="6"/>
        <v>0</v>
      </c>
      <c r="AF37" s="247">
        <f t="shared" si="6"/>
        <v>0</v>
      </c>
      <c r="AG37" s="252">
        <f t="shared" si="6"/>
        <v>0</v>
      </c>
      <c r="AH37" s="252">
        <f t="shared" si="6"/>
        <v>0</v>
      </c>
      <c r="AI37" s="355">
        <f t="shared" si="6"/>
        <v>0</v>
      </c>
      <c r="AJ37" s="357">
        <f t="shared" si="6"/>
        <v>0</v>
      </c>
      <c r="AK37" s="356">
        <f t="shared" si="5"/>
        <v>10289</v>
      </c>
      <c r="AL37" s="68"/>
      <c r="AO37" s="153"/>
    </row>
    <row r="38" spans="1:41" ht="8.3000000000000007" customHeight="1" x14ac:dyDescent="0.25">
      <c r="A38" s="74"/>
      <c r="B38" s="75"/>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82"/>
      <c r="AL38" s="151"/>
      <c r="AM38" s="153"/>
      <c r="AN38" s="153"/>
      <c r="AO38" s="153"/>
    </row>
    <row r="39" spans="1:41" x14ac:dyDescent="0.25">
      <c r="A39" s="69" t="s">
        <v>156</v>
      </c>
      <c r="B39" s="70" t="s">
        <v>157</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318"/>
      <c r="AL39" s="151"/>
      <c r="AM39" s="153"/>
      <c r="AN39" s="153"/>
      <c r="AO39" s="153"/>
    </row>
    <row r="40" spans="1:41" ht="14.4" customHeight="1" x14ac:dyDescent="0.25">
      <c r="A40" s="76">
        <v>420</v>
      </c>
      <c r="B40" s="72" t="s">
        <v>480</v>
      </c>
      <c r="C40" s="248">
        <v>0</v>
      </c>
      <c r="D40" s="247">
        <v>0</v>
      </c>
      <c r="E40" s="252">
        <v>0</v>
      </c>
      <c r="F40" s="252">
        <v>0</v>
      </c>
      <c r="G40" s="252">
        <v>0</v>
      </c>
      <c r="H40" s="355">
        <v>0</v>
      </c>
      <c r="I40" s="355">
        <v>0</v>
      </c>
      <c r="J40" s="355">
        <v>0</v>
      </c>
      <c r="K40" s="247">
        <v>0</v>
      </c>
      <c r="L40" s="355">
        <v>0</v>
      </c>
      <c r="M40" s="355">
        <v>972</v>
      </c>
      <c r="N40" s="252">
        <v>0</v>
      </c>
      <c r="O40" s="252">
        <v>0</v>
      </c>
      <c r="P40" s="252">
        <v>0</v>
      </c>
      <c r="Q40" s="355">
        <v>0</v>
      </c>
      <c r="R40" s="355">
        <v>0</v>
      </c>
      <c r="S40" s="247">
        <v>0</v>
      </c>
      <c r="T40" s="355">
        <v>0</v>
      </c>
      <c r="U40" s="355">
        <v>0</v>
      </c>
      <c r="V40" s="355">
        <v>0</v>
      </c>
      <c r="W40" s="355">
        <v>0</v>
      </c>
      <c r="X40" s="252">
        <v>0</v>
      </c>
      <c r="Y40" s="252">
        <v>0</v>
      </c>
      <c r="Z40" s="252">
        <v>0</v>
      </c>
      <c r="AA40" s="252">
        <v>0</v>
      </c>
      <c r="AB40" s="252">
        <v>0</v>
      </c>
      <c r="AC40" s="252">
        <v>0</v>
      </c>
      <c r="AD40" s="247">
        <v>0</v>
      </c>
      <c r="AE40" s="252">
        <v>0</v>
      </c>
      <c r="AF40" s="355">
        <v>0</v>
      </c>
      <c r="AG40" s="252">
        <v>0</v>
      </c>
      <c r="AH40" s="252">
        <v>0</v>
      </c>
      <c r="AI40" s="355">
        <v>0</v>
      </c>
      <c r="AJ40" s="266">
        <v>0</v>
      </c>
      <c r="AK40" s="356">
        <f t="shared" ref="AK40:AK48" si="7">SUM(C40:AJ40)</f>
        <v>972</v>
      </c>
      <c r="AL40" s="151"/>
      <c r="AM40" s="153"/>
      <c r="AO40" s="153"/>
    </row>
    <row r="41" spans="1:41" ht="14.4" customHeight="1" x14ac:dyDescent="0.25">
      <c r="A41" s="76">
        <v>421</v>
      </c>
      <c r="B41" s="72" t="s">
        <v>481</v>
      </c>
      <c r="C41" s="248">
        <v>0</v>
      </c>
      <c r="D41" s="247">
        <v>0</v>
      </c>
      <c r="E41" s="252">
        <v>0</v>
      </c>
      <c r="F41" s="252">
        <v>0</v>
      </c>
      <c r="G41" s="252">
        <v>0</v>
      </c>
      <c r="H41" s="355">
        <v>0</v>
      </c>
      <c r="I41" s="355">
        <v>0</v>
      </c>
      <c r="J41" s="355">
        <v>0</v>
      </c>
      <c r="K41" s="247">
        <v>0</v>
      </c>
      <c r="L41" s="355">
        <v>0</v>
      </c>
      <c r="M41" s="355">
        <v>72</v>
      </c>
      <c r="N41" s="252">
        <v>0</v>
      </c>
      <c r="O41" s="252">
        <v>0</v>
      </c>
      <c r="P41" s="252">
        <v>0</v>
      </c>
      <c r="Q41" s="355">
        <v>0</v>
      </c>
      <c r="R41" s="355">
        <v>0</v>
      </c>
      <c r="S41" s="361">
        <v>0</v>
      </c>
      <c r="T41" s="355">
        <v>0</v>
      </c>
      <c r="U41" s="355">
        <v>0</v>
      </c>
      <c r="V41" s="355">
        <v>0</v>
      </c>
      <c r="W41" s="355">
        <v>0</v>
      </c>
      <c r="X41" s="252">
        <v>0</v>
      </c>
      <c r="Y41" s="252">
        <v>0</v>
      </c>
      <c r="Z41" s="252">
        <v>0</v>
      </c>
      <c r="AA41" s="252">
        <v>0</v>
      </c>
      <c r="AB41" s="252">
        <v>0</v>
      </c>
      <c r="AC41" s="252">
        <v>0</v>
      </c>
      <c r="AD41" s="247">
        <v>0</v>
      </c>
      <c r="AE41" s="252">
        <v>0</v>
      </c>
      <c r="AF41" s="355">
        <v>0</v>
      </c>
      <c r="AG41" s="252">
        <v>0</v>
      </c>
      <c r="AH41" s="252">
        <v>0</v>
      </c>
      <c r="AI41" s="355">
        <v>0</v>
      </c>
      <c r="AJ41" s="266">
        <v>0</v>
      </c>
      <c r="AK41" s="356">
        <f t="shared" si="7"/>
        <v>72</v>
      </c>
      <c r="AL41" s="151"/>
      <c r="AM41" s="153"/>
      <c r="AO41" s="153"/>
    </row>
    <row r="42" spans="1:41" ht="14.4" customHeight="1" x14ac:dyDescent="0.25">
      <c r="A42" s="76">
        <v>430</v>
      </c>
      <c r="B42" s="72" t="s">
        <v>482</v>
      </c>
      <c r="C42" s="248">
        <v>0</v>
      </c>
      <c r="D42" s="247">
        <v>0</v>
      </c>
      <c r="E42" s="252">
        <v>0</v>
      </c>
      <c r="F42" s="252">
        <v>0</v>
      </c>
      <c r="G42" s="252">
        <v>0</v>
      </c>
      <c r="H42" s="355">
        <v>0</v>
      </c>
      <c r="I42" s="355">
        <v>0</v>
      </c>
      <c r="J42" s="355">
        <v>0</v>
      </c>
      <c r="K42" s="247">
        <v>0</v>
      </c>
      <c r="L42" s="355">
        <v>0</v>
      </c>
      <c r="M42" s="355">
        <v>0</v>
      </c>
      <c r="N42" s="252">
        <v>0</v>
      </c>
      <c r="O42" s="252">
        <v>0</v>
      </c>
      <c r="P42" s="252">
        <v>0</v>
      </c>
      <c r="Q42" s="355">
        <v>0</v>
      </c>
      <c r="R42" s="355">
        <v>0</v>
      </c>
      <c r="S42" s="247">
        <v>0</v>
      </c>
      <c r="T42" s="355">
        <v>0</v>
      </c>
      <c r="U42" s="355">
        <v>0</v>
      </c>
      <c r="V42" s="355">
        <v>0</v>
      </c>
      <c r="W42" s="355">
        <v>0</v>
      </c>
      <c r="X42" s="252">
        <v>0</v>
      </c>
      <c r="Y42" s="252">
        <v>0</v>
      </c>
      <c r="Z42" s="252">
        <v>0</v>
      </c>
      <c r="AA42" s="252">
        <v>0</v>
      </c>
      <c r="AB42" s="252">
        <v>0</v>
      </c>
      <c r="AC42" s="252">
        <v>0</v>
      </c>
      <c r="AD42" s="247">
        <v>0</v>
      </c>
      <c r="AE42" s="252">
        <v>0</v>
      </c>
      <c r="AF42" s="355">
        <v>0</v>
      </c>
      <c r="AG42" s="252">
        <v>0</v>
      </c>
      <c r="AH42" s="252">
        <v>0</v>
      </c>
      <c r="AI42" s="355">
        <v>0</v>
      </c>
      <c r="AJ42" s="266">
        <v>0</v>
      </c>
      <c r="AK42" s="356">
        <f t="shared" si="7"/>
        <v>0</v>
      </c>
      <c r="AL42" s="151"/>
      <c r="AM42" s="153"/>
      <c r="AO42" s="153"/>
    </row>
    <row r="43" spans="1:41" ht="14.4" customHeight="1" x14ac:dyDescent="0.25">
      <c r="A43" s="76">
        <v>431</v>
      </c>
      <c r="B43" s="72" t="s">
        <v>483</v>
      </c>
      <c r="C43" s="248">
        <v>0</v>
      </c>
      <c r="D43" s="247">
        <v>0</v>
      </c>
      <c r="E43" s="252">
        <v>0</v>
      </c>
      <c r="F43" s="252">
        <v>0</v>
      </c>
      <c r="G43" s="252">
        <v>0</v>
      </c>
      <c r="H43" s="355">
        <v>0</v>
      </c>
      <c r="I43" s="355">
        <v>0</v>
      </c>
      <c r="J43" s="355">
        <v>0</v>
      </c>
      <c r="K43" s="247">
        <v>0</v>
      </c>
      <c r="L43" s="355">
        <v>0</v>
      </c>
      <c r="M43" s="355">
        <v>0</v>
      </c>
      <c r="N43" s="252">
        <v>0</v>
      </c>
      <c r="O43" s="252">
        <v>0</v>
      </c>
      <c r="P43" s="252">
        <v>0</v>
      </c>
      <c r="Q43" s="355">
        <v>0</v>
      </c>
      <c r="R43" s="355">
        <v>0</v>
      </c>
      <c r="S43" s="361">
        <v>0</v>
      </c>
      <c r="T43" s="355">
        <v>0</v>
      </c>
      <c r="U43" s="355">
        <v>0</v>
      </c>
      <c r="V43" s="355">
        <v>0</v>
      </c>
      <c r="W43" s="355">
        <v>0</v>
      </c>
      <c r="X43" s="252">
        <v>0</v>
      </c>
      <c r="Y43" s="252">
        <v>0</v>
      </c>
      <c r="Z43" s="252">
        <v>0</v>
      </c>
      <c r="AA43" s="252">
        <v>0</v>
      </c>
      <c r="AB43" s="252">
        <v>0</v>
      </c>
      <c r="AC43" s="252">
        <v>0</v>
      </c>
      <c r="AD43" s="247">
        <v>0</v>
      </c>
      <c r="AE43" s="252">
        <v>0</v>
      </c>
      <c r="AF43" s="355">
        <v>0</v>
      </c>
      <c r="AG43" s="252">
        <v>0</v>
      </c>
      <c r="AH43" s="252">
        <v>0</v>
      </c>
      <c r="AI43" s="355">
        <v>0</v>
      </c>
      <c r="AJ43" s="266">
        <v>0</v>
      </c>
      <c r="AK43" s="356">
        <f t="shared" si="7"/>
        <v>0</v>
      </c>
      <c r="AL43" s="151"/>
      <c r="AM43" s="153"/>
      <c r="AO43" s="153"/>
    </row>
    <row r="44" spans="1:41" ht="14.4" customHeight="1" x14ac:dyDescent="0.25">
      <c r="A44" s="76">
        <v>440</v>
      </c>
      <c r="B44" s="72" t="s">
        <v>484</v>
      </c>
      <c r="C44" s="248">
        <v>0</v>
      </c>
      <c r="D44" s="247">
        <v>0</v>
      </c>
      <c r="E44" s="252">
        <v>0</v>
      </c>
      <c r="F44" s="252">
        <v>0</v>
      </c>
      <c r="G44" s="252">
        <v>0</v>
      </c>
      <c r="H44" s="355">
        <v>0</v>
      </c>
      <c r="I44" s="355">
        <v>0</v>
      </c>
      <c r="J44" s="355">
        <v>0</v>
      </c>
      <c r="K44" s="247">
        <v>0</v>
      </c>
      <c r="L44" s="355">
        <v>0</v>
      </c>
      <c r="M44" s="355">
        <v>0</v>
      </c>
      <c r="N44" s="252">
        <v>0</v>
      </c>
      <c r="O44" s="252">
        <v>0</v>
      </c>
      <c r="P44" s="252">
        <v>0</v>
      </c>
      <c r="Q44" s="355">
        <v>0</v>
      </c>
      <c r="R44" s="355">
        <v>0</v>
      </c>
      <c r="S44" s="247">
        <v>0</v>
      </c>
      <c r="T44" s="355">
        <v>0</v>
      </c>
      <c r="U44" s="355">
        <v>0</v>
      </c>
      <c r="V44" s="355">
        <v>0</v>
      </c>
      <c r="W44" s="355">
        <v>0</v>
      </c>
      <c r="X44" s="252">
        <v>0</v>
      </c>
      <c r="Y44" s="252">
        <v>0</v>
      </c>
      <c r="Z44" s="252">
        <v>0</v>
      </c>
      <c r="AA44" s="252">
        <v>0</v>
      </c>
      <c r="AB44" s="252">
        <v>0</v>
      </c>
      <c r="AC44" s="252">
        <v>0</v>
      </c>
      <c r="AD44" s="247">
        <v>0</v>
      </c>
      <c r="AE44" s="252">
        <v>0</v>
      </c>
      <c r="AF44" s="355">
        <v>0</v>
      </c>
      <c r="AG44" s="252">
        <v>0</v>
      </c>
      <c r="AH44" s="252">
        <v>0</v>
      </c>
      <c r="AI44" s="355">
        <v>0</v>
      </c>
      <c r="AJ44" s="266">
        <v>0</v>
      </c>
      <c r="AK44" s="356">
        <f t="shared" si="7"/>
        <v>0</v>
      </c>
      <c r="AL44" s="151"/>
      <c r="AM44" s="153"/>
      <c r="AO44" s="153"/>
    </row>
    <row r="45" spans="1:41" ht="14.4" customHeight="1" x14ac:dyDescent="0.25">
      <c r="A45" s="76">
        <v>441</v>
      </c>
      <c r="B45" s="72" t="s">
        <v>485</v>
      </c>
      <c r="C45" s="248">
        <v>0</v>
      </c>
      <c r="D45" s="247">
        <v>0</v>
      </c>
      <c r="E45" s="252">
        <v>0</v>
      </c>
      <c r="F45" s="252">
        <v>0</v>
      </c>
      <c r="G45" s="252">
        <v>0</v>
      </c>
      <c r="H45" s="355">
        <v>0</v>
      </c>
      <c r="I45" s="355">
        <v>341</v>
      </c>
      <c r="J45" s="355">
        <v>0</v>
      </c>
      <c r="K45" s="247">
        <v>0</v>
      </c>
      <c r="L45" s="355">
        <v>0</v>
      </c>
      <c r="M45" s="355">
        <v>0</v>
      </c>
      <c r="N45" s="252">
        <v>0</v>
      </c>
      <c r="O45" s="252">
        <v>0</v>
      </c>
      <c r="P45" s="252">
        <v>0</v>
      </c>
      <c r="Q45" s="355">
        <v>0</v>
      </c>
      <c r="R45" s="355">
        <v>0</v>
      </c>
      <c r="S45" s="361">
        <v>0</v>
      </c>
      <c r="T45" s="355">
        <v>0</v>
      </c>
      <c r="U45" s="355">
        <v>0</v>
      </c>
      <c r="V45" s="355">
        <v>0</v>
      </c>
      <c r="W45" s="355">
        <v>0</v>
      </c>
      <c r="X45" s="252">
        <v>0</v>
      </c>
      <c r="Y45" s="252">
        <v>0</v>
      </c>
      <c r="Z45" s="252">
        <v>0</v>
      </c>
      <c r="AA45" s="252">
        <v>0</v>
      </c>
      <c r="AB45" s="252">
        <v>0</v>
      </c>
      <c r="AC45" s="252">
        <v>0</v>
      </c>
      <c r="AD45" s="247">
        <v>0</v>
      </c>
      <c r="AE45" s="252">
        <v>0</v>
      </c>
      <c r="AF45" s="355">
        <v>0</v>
      </c>
      <c r="AG45" s="252">
        <v>0</v>
      </c>
      <c r="AH45" s="252">
        <v>0</v>
      </c>
      <c r="AI45" s="355">
        <v>0</v>
      </c>
      <c r="AJ45" s="266">
        <v>0</v>
      </c>
      <c r="AK45" s="356">
        <f t="shared" si="7"/>
        <v>341</v>
      </c>
      <c r="AL45" s="151"/>
      <c r="AM45" s="153"/>
      <c r="AO45" s="153"/>
    </row>
    <row r="46" spans="1:41" ht="14.4" customHeight="1" x14ac:dyDescent="0.25">
      <c r="A46" s="76">
        <v>480</v>
      </c>
      <c r="B46" s="72" t="s">
        <v>158</v>
      </c>
      <c r="C46" s="248">
        <v>0</v>
      </c>
      <c r="D46" s="247">
        <v>0</v>
      </c>
      <c r="E46" s="252">
        <v>0</v>
      </c>
      <c r="F46" s="252">
        <v>0</v>
      </c>
      <c r="G46" s="252">
        <v>0</v>
      </c>
      <c r="H46" s="355">
        <v>0</v>
      </c>
      <c r="I46" s="355">
        <v>104</v>
      </c>
      <c r="J46" s="355">
        <v>0</v>
      </c>
      <c r="K46" s="247">
        <v>0</v>
      </c>
      <c r="L46" s="355">
        <v>0</v>
      </c>
      <c r="M46" s="355">
        <v>295</v>
      </c>
      <c r="N46" s="252">
        <v>0</v>
      </c>
      <c r="O46" s="252">
        <v>0</v>
      </c>
      <c r="P46" s="252">
        <v>0</v>
      </c>
      <c r="Q46" s="355">
        <v>959</v>
      </c>
      <c r="R46" s="355">
        <v>0</v>
      </c>
      <c r="S46" s="247">
        <v>0</v>
      </c>
      <c r="T46" s="355">
        <v>0</v>
      </c>
      <c r="U46" s="355">
        <v>0</v>
      </c>
      <c r="V46" s="355">
        <v>0</v>
      </c>
      <c r="W46" s="355">
        <v>0</v>
      </c>
      <c r="X46" s="252">
        <v>0</v>
      </c>
      <c r="Y46" s="252">
        <v>0</v>
      </c>
      <c r="Z46" s="252">
        <v>0</v>
      </c>
      <c r="AA46" s="252">
        <v>0</v>
      </c>
      <c r="AB46" s="252">
        <v>0</v>
      </c>
      <c r="AC46" s="252">
        <v>0</v>
      </c>
      <c r="AD46" s="247">
        <v>0</v>
      </c>
      <c r="AE46" s="252">
        <v>0</v>
      </c>
      <c r="AF46" s="355">
        <v>0</v>
      </c>
      <c r="AG46" s="252">
        <v>0</v>
      </c>
      <c r="AH46" s="252">
        <v>0</v>
      </c>
      <c r="AI46" s="355">
        <v>22</v>
      </c>
      <c r="AJ46" s="266">
        <v>0</v>
      </c>
      <c r="AK46" s="356">
        <f t="shared" si="7"/>
        <v>1380</v>
      </c>
      <c r="AL46" s="151"/>
      <c r="AM46" s="153"/>
      <c r="AO46" s="153"/>
    </row>
    <row r="47" spans="1:41" ht="14.4" customHeight="1" x14ac:dyDescent="0.25">
      <c r="A47" s="76">
        <v>482</v>
      </c>
      <c r="B47" s="72" t="s">
        <v>159</v>
      </c>
      <c r="C47" s="248">
        <v>0</v>
      </c>
      <c r="D47" s="247">
        <v>0</v>
      </c>
      <c r="E47" s="252">
        <v>0</v>
      </c>
      <c r="F47" s="252">
        <v>0</v>
      </c>
      <c r="G47" s="252">
        <v>0</v>
      </c>
      <c r="H47" s="355">
        <v>0</v>
      </c>
      <c r="I47" s="355">
        <v>0</v>
      </c>
      <c r="J47" s="355">
        <v>0</v>
      </c>
      <c r="K47" s="247">
        <v>0</v>
      </c>
      <c r="L47" s="355">
        <v>0</v>
      </c>
      <c r="M47" s="355">
        <v>0</v>
      </c>
      <c r="N47" s="252">
        <v>0</v>
      </c>
      <c r="O47" s="252">
        <v>0</v>
      </c>
      <c r="P47" s="252">
        <v>0</v>
      </c>
      <c r="Q47" s="355">
        <v>702</v>
      </c>
      <c r="R47" s="355">
        <v>0</v>
      </c>
      <c r="S47" s="361">
        <v>0</v>
      </c>
      <c r="T47" s="355">
        <v>0</v>
      </c>
      <c r="U47" s="355">
        <v>0</v>
      </c>
      <c r="V47" s="355">
        <v>0</v>
      </c>
      <c r="W47" s="355">
        <v>0</v>
      </c>
      <c r="X47" s="252">
        <v>0</v>
      </c>
      <c r="Y47" s="252">
        <v>0</v>
      </c>
      <c r="Z47" s="252">
        <v>0</v>
      </c>
      <c r="AA47" s="252">
        <v>0</v>
      </c>
      <c r="AB47" s="252">
        <v>0</v>
      </c>
      <c r="AC47" s="252">
        <v>0</v>
      </c>
      <c r="AD47" s="247">
        <v>0</v>
      </c>
      <c r="AE47" s="252">
        <v>0</v>
      </c>
      <c r="AF47" s="355">
        <v>0</v>
      </c>
      <c r="AG47" s="252">
        <v>0</v>
      </c>
      <c r="AH47" s="252">
        <v>0</v>
      </c>
      <c r="AI47" s="355">
        <v>0</v>
      </c>
      <c r="AJ47" s="266">
        <v>0</v>
      </c>
      <c r="AK47" s="356">
        <f t="shared" si="7"/>
        <v>702</v>
      </c>
      <c r="AL47" s="151"/>
      <c r="AM47" s="153"/>
      <c r="AO47" s="153"/>
    </row>
    <row r="48" spans="1:41" ht="14.4" customHeight="1" x14ac:dyDescent="0.25">
      <c r="A48" s="396" t="s">
        <v>160</v>
      </c>
      <c r="B48" s="397"/>
      <c r="C48" s="248">
        <f>SUM(C40:C47)</f>
        <v>0</v>
      </c>
      <c r="D48" s="355">
        <f t="shared" ref="D48:AJ48" si="8">SUM(D40:D47)</f>
        <v>0</v>
      </c>
      <c r="E48" s="252">
        <f t="shared" si="8"/>
        <v>0</v>
      </c>
      <c r="F48" s="252">
        <f t="shared" si="8"/>
        <v>0</v>
      </c>
      <c r="G48" s="252">
        <f t="shared" si="8"/>
        <v>0</v>
      </c>
      <c r="H48" s="355">
        <f t="shared" si="8"/>
        <v>0</v>
      </c>
      <c r="I48" s="355">
        <f t="shared" si="8"/>
        <v>445</v>
      </c>
      <c r="J48" s="355">
        <f t="shared" si="8"/>
        <v>0</v>
      </c>
      <c r="K48" s="355">
        <f t="shared" si="8"/>
        <v>0</v>
      </c>
      <c r="L48" s="355">
        <f t="shared" si="8"/>
        <v>0</v>
      </c>
      <c r="M48" s="355">
        <f t="shared" si="8"/>
        <v>1339</v>
      </c>
      <c r="N48" s="252">
        <f t="shared" si="8"/>
        <v>0</v>
      </c>
      <c r="O48" s="252">
        <f t="shared" si="8"/>
        <v>0</v>
      </c>
      <c r="P48" s="252">
        <f t="shared" si="8"/>
        <v>0</v>
      </c>
      <c r="Q48" s="355">
        <f t="shared" si="8"/>
        <v>1661</v>
      </c>
      <c r="R48" s="355">
        <f t="shared" si="8"/>
        <v>0</v>
      </c>
      <c r="S48" s="355">
        <f t="shared" si="8"/>
        <v>0</v>
      </c>
      <c r="T48" s="355">
        <f t="shared" si="8"/>
        <v>0</v>
      </c>
      <c r="U48" s="355">
        <f t="shared" si="8"/>
        <v>0</v>
      </c>
      <c r="V48" s="355">
        <f t="shared" si="8"/>
        <v>0</v>
      </c>
      <c r="W48" s="355">
        <f t="shared" si="8"/>
        <v>0</v>
      </c>
      <c r="X48" s="252">
        <f t="shared" si="8"/>
        <v>0</v>
      </c>
      <c r="Y48" s="252">
        <f t="shared" si="8"/>
        <v>0</v>
      </c>
      <c r="Z48" s="252">
        <f t="shared" si="8"/>
        <v>0</v>
      </c>
      <c r="AA48" s="252">
        <f t="shared" si="8"/>
        <v>0</v>
      </c>
      <c r="AB48" s="252">
        <f t="shared" si="8"/>
        <v>0</v>
      </c>
      <c r="AC48" s="252">
        <f t="shared" si="8"/>
        <v>0</v>
      </c>
      <c r="AD48" s="247">
        <f t="shared" si="8"/>
        <v>0</v>
      </c>
      <c r="AE48" s="252">
        <f t="shared" si="8"/>
        <v>0</v>
      </c>
      <c r="AF48" s="247">
        <f t="shared" si="8"/>
        <v>0</v>
      </c>
      <c r="AG48" s="252">
        <f t="shared" si="8"/>
        <v>0</v>
      </c>
      <c r="AH48" s="252">
        <f t="shared" si="8"/>
        <v>0</v>
      </c>
      <c r="AI48" s="355">
        <f t="shared" si="8"/>
        <v>22</v>
      </c>
      <c r="AJ48" s="357">
        <f t="shared" si="8"/>
        <v>0</v>
      </c>
      <c r="AK48" s="356">
        <f t="shared" si="7"/>
        <v>3467</v>
      </c>
      <c r="AL48" s="68"/>
      <c r="AO48" s="153"/>
    </row>
    <row r="49" spans="1:41" ht="8.3000000000000007" customHeight="1" x14ac:dyDescent="0.25">
      <c r="A49" s="74"/>
      <c r="B49" s="75"/>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82"/>
      <c r="AL49" s="151"/>
      <c r="AM49" s="153"/>
      <c r="AN49" s="153"/>
      <c r="AO49" s="153"/>
    </row>
    <row r="50" spans="1:41" x14ac:dyDescent="0.25">
      <c r="A50" s="69" t="s">
        <v>161</v>
      </c>
      <c r="B50" s="70" t="s">
        <v>162</v>
      </c>
      <c r="C50" s="252"/>
      <c r="D50" s="259"/>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318"/>
      <c r="AL50" s="151"/>
      <c r="AM50" s="153"/>
      <c r="AN50" s="153"/>
      <c r="AO50" s="153"/>
    </row>
    <row r="51" spans="1:41" ht="14.4" customHeight="1" x14ac:dyDescent="0.25">
      <c r="A51" s="76">
        <v>510</v>
      </c>
      <c r="B51" s="72" t="s">
        <v>163</v>
      </c>
      <c r="C51" s="248">
        <v>0</v>
      </c>
      <c r="D51" s="247">
        <v>0</v>
      </c>
      <c r="E51" s="252">
        <v>0</v>
      </c>
      <c r="F51" s="252">
        <v>0</v>
      </c>
      <c r="G51" s="252">
        <v>0</v>
      </c>
      <c r="H51" s="355">
        <v>0</v>
      </c>
      <c r="I51" s="355">
        <v>0</v>
      </c>
      <c r="J51" s="355">
        <v>0</v>
      </c>
      <c r="K51" s="247">
        <v>0</v>
      </c>
      <c r="L51" s="355">
        <v>0</v>
      </c>
      <c r="M51" s="355">
        <v>0</v>
      </c>
      <c r="N51" s="252">
        <v>0</v>
      </c>
      <c r="O51" s="252">
        <v>0</v>
      </c>
      <c r="P51" s="252">
        <v>0</v>
      </c>
      <c r="Q51" s="355">
        <v>0</v>
      </c>
      <c r="R51" s="355">
        <v>0</v>
      </c>
      <c r="S51" s="253">
        <v>0</v>
      </c>
      <c r="T51" s="355">
        <v>0</v>
      </c>
      <c r="U51" s="355">
        <v>0</v>
      </c>
      <c r="V51" s="355">
        <v>0</v>
      </c>
      <c r="W51" s="355">
        <v>0</v>
      </c>
      <c r="X51" s="252">
        <v>0</v>
      </c>
      <c r="Y51" s="252">
        <v>0</v>
      </c>
      <c r="Z51" s="252">
        <v>0</v>
      </c>
      <c r="AA51" s="252">
        <v>0</v>
      </c>
      <c r="AB51" s="252">
        <v>0</v>
      </c>
      <c r="AC51" s="252">
        <v>0</v>
      </c>
      <c r="AD51" s="247">
        <v>0</v>
      </c>
      <c r="AE51" s="252">
        <v>0</v>
      </c>
      <c r="AF51" s="355">
        <v>0</v>
      </c>
      <c r="AG51" s="252">
        <v>0</v>
      </c>
      <c r="AH51" s="252">
        <v>0</v>
      </c>
      <c r="AI51" s="355">
        <v>0</v>
      </c>
      <c r="AJ51" s="266">
        <v>0</v>
      </c>
      <c r="AK51" s="356">
        <f t="shared" ref="AK51:AK60" si="9">SUM(C51:AJ51)</f>
        <v>0</v>
      </c>
      <c r="AL51" s="151"/>
      <c r="AM51" s="153"/>
      <c r="AO51" s="153"/>
    </row>
    <row r="52" spans="1:41" ht="14.4" customHeight="1" x14ac:dyDescent="0.25">
      <c r="A52" s="76">
        <v>511</v>
      </c>
      <c r="B52" s="72" t="s">
        <v>164</v>
      </c>
      <c r="C52" s="248">
        <v>0</v>
      </c>
      <c r="D52" s="247">
        <v>0</v>
      </c>
      <c r="E52" s="252">
        <v>0</v>
      </c>
      <c r="F52" s="252">
        <v>0</v>
      </c>
      <c r="G52" s="252">
        <v>0</v>
      </c>
      <c r="H52" s="355">
        <v>0</v>
      </c>
      <c r="I52" s="355">
        <v>0</v>
      </c>
      <c r="J52" s="355">
        <v>0</v>
      </c>
      <c r="K52" s="247">
        <v>0</v>
      </c>
      <c r="L52" s="355">
        <v>0</v>
      </c>
      <c r="M52" s="355">
        <v>0</v>
      </c>
      <c r="N52" s="252">
        <v>0</v>
      </c>
      <c r="O52" s="252">
        <v>0</v>
      </c>
      <c r="P52" s="252">
        <v>0</v>
      </c>
      <c r="Q52" s="355">
        <v>0</v>
      </c>
      <c r="R52" s="355">
        <v>0</v>
      </c>
      <c r="S52" s="253">
        <v>0</v>
      </c>
      <c r="T52" s="355">
        <v>0</v>
      </c>
      <c r="U52" s="355">
        <v>0</v>
      </c>
      <c r="V52" s="355">
        <v>0</v>
      </c>
      <c r="W52" s="355">
        <v>0</v>
      </c>
      <c r="X52" s="252">
        <v>0</v>
      </c>
      <c r="Y52" s="252">
        <v>0</v>
      </c>
      <c r="Z52" s="252">
        <v>0</v>
      </c>
      <c r="AA52" s="252">
        <v>0</v>
      </c>
      <c r="AB52" s="252">
        <v>0</v>
      </c>
      <c r="AC52" s="252">
        <v>0</v>
      </c>
      <c r="AD52" s="247">
        <v>0</v>
      </c>
      <c r="AE52" s="252">
        <v>0</v>
      </c>
      <c r="AF52" s="355">
        <v>0</v>
      </c>
      <c r="AG52" s="252">
        <v>0</v>
      </c>
      <c r="AH52" s="252">
        <v>0</v>
      </c>
      <c r="AI52" s="355">
        <v>0</v>
      </c>
      <c r="AJ52" s="266">
        <v>0</v>
      </c>
      <c r="AK52" s="356">
        <f t="shared" si="9"/>
        <v>0</v>
      </c>
      <c r="AL52" s="151"/>
      <c r="AM52" s="153"/>
      <c r="AO52" s="153"/>
    </row>
    <row r="53" spans="1:41" ht="14.4" customHeight="1" x14ac:dyDescent="0.25">
      <c r="A53" s="76">
        <v>530</v>
      </c>
      <c r="B53" s="72" t="s">
        <v>496</v>
      </c>
      <c r="C53" s="248">
        <v>0</v>
      </c>
      <c r="D53" s="247">
        <v>0</v>
      </c>
      <c r="E53" s="252">
        <v>0</v>
      </c>
      <c r="F53" s="252">
        <v>0</v>
      </c>
      <c r="G53" s="252">
        <v>0</v>
      </c>
      <c r="H53" s="355">
        <v>195</v>
      </c>
      <c r="I53" s="355">
        <v>2187</v>
      </c>
      <c r="J53" s="355">
        <v>0</v>
      </c>
      <c r="K53" s="247">
        <v>0</v>
      </c>
      <c r="L53" s="355">
        <v>0</v>
      </c>
      <c r="M53" s="355">
        <v>605</v>
      </c>
      <c r="N53" s="252">
        <v>0</v>
      </c>
      <c r="O53" s="252">
        <v>0</v>
      </c>
      <c r="P53" s="252">
        <v>0</v>
      </c>
      <c r="Q53" s="355">
        <v>0</v>
      </c>
      <c r="R53" s="355">
        <v>0</v>
      </c>
      <c r="S53" s="253">
        <v>0</v>
      </c>
      <c r="T53" s="355">
        <v>0</v>
      </c>
      <c r="U53" s="355">
        <v>119</v>
      </c>
      <c r="V53" s="355">
        <v>0</v>
      </c>
      <c r="W53" s="355">
        <v>0</v>
      </c>
      <c r="X53" s="252">
        <v>0</v>
      </c>
      <c r="Y53" s="252">
        <v>0</v>
      </c>
      <c r="Z53" s="252">
        <v>0</v>
      </c>
      <c r="AA53" s="252">
        <v>0</v>
      </c>
      <c r="AB53" s="252">
        <v>0</v>
      </c>
      <c r="AC53" s="252">
        <v>0</v>
      </c>
      <c r="AD53" s="247">
        <v>0</v>
      </c>
      <c r="AE53" s="252">
        <v>0</v>
      </c>
      <c r="AF53" s="355">
        <v>0</v>
      </c>
      <c r="AG53" s="252">
        <v>0</v>
      </c>
      <c r="AH53" s="252">
        <v>0</v>
      </c>
      <c r="AI53" s="355">
        <v>2072</v>
      </c>
      <c r="AJ53" s="266">
        <v>14</v>
      </c>
      <c r="AK53" s="356">
        <f t="shared" si="9"/>
        <v>5192</v>
      </c>
      <c r="AL53" s="151"/>
      <c r="AM53" s="153"/>
      <c r="AO53" s="153"/>
    </row>
    <row r="54" spans="1:41" ht="14.4" customHeight="1" x14ac:dyDescent="0.25">
      <c r="A54" s="76">
        <v>531</v>
      </c>
      <c r="B54" s="72" t="s">
        <v>497</v>
      </c>
      <c r="C54" s="248">
        <v>0</v>
      </c>
      <c r="D54" s="247">
        <v>0</v>
      </c>
      <c r="E54" s="252">
        <v>0</v>
      </c>
      <c r="F54" s="252">
        <v>0</v>
      </c>
      <c r="G54" s="252">
        <v>0</v>
      </c>
      <c r="H54" s="355">
        <v>0</v>
      </c>
      <c r="I54" s="355">
        <v>413</v>
      </c>
      <c r="J54" s="355">
        <v>5</v>
      </c>
      <c r="K54" s="247">
        <v>0</v>
      </c>
      <c r="L54" s="355">
        <v>0</v>
      </c>
      <c r="M54" s="355">
        <v>30</v>
      </c>
      <c r="N54" s="252">
        <v>0</v>
      </c>
      <c r="O54" s="252">
        <v>0</v>
      </c>
      <c r="P54" s="252">
        <v>0</v>
      </c>
      <c r="Q54" s="355">
        <v>0</v>
      </c>
      <c r="R54" s="355">
        <v>0</v>
      </c>
      <c r="S54" s="253">
        <v>0</v>
      </c>
      <c r="T54" s="355">
        <v>0</v>
      </c>
      <c r="U54" s="355">
        <v>0</v>
      </c>
      <c r="V54" s="355">
        <v>0</v>
      </c>
      <c r="W54" s="355">
        <v>0</v>
      </c>
      <c r="X54" s="252">
        <v>0</v>
      </c>
      <c r="Y54" s="252">
        <v>0</v>
      </c>
      <c r="Z54" s="252">
        <v>0</v>
      </c>
      <c r="AA54" s="252">
        <v>0</v>
      </c>
      <c r="AB54" s="252">
        <v>0</v>
      </c>
      <c r="AC54" s="252">
        <v>0</v>
      </c>
      <c r="AD54" s="247">
        <v>0</v>
      </c>
      <c r="AE54" s="252">
        <v>0</v>
      </c>
      <c r="AF54" s="355">
        <v>0</v>
      </c>
      <c r="AG54" s="252">
        <v>0</v>
      </c>
      <c r="AH54" s="252">
        <v>0</v>
      </c>
      <c r="AI54" s="355">
        <v>0</v>
      </c>
      <c r="AJ54" s="266">
        <v>0</v>
      </c>
      <c r="AK54" s="356">
        <f t="shared" si="9"/>
        <v>448</v>
      </c>
      <c r="AL54" s="151"/>
      <c r="AM54" s="153"/>
      <c r="AO54" s="153"/>
    </row>
    <row r="55" spans="1:41" ht="14.4" customHeight="1" x14ac:dyDescent="0.25">
      <c r="A55" s="76">
        <v>540</v>
      </c>
      <c r="B55" s="72" t="s">
        <v>165</v>
      </c>
      <c r="C55" s="248">
        <v>0</v>
      </c>
      <c r="D55" s="247">
        <v>0</v>
      </c>
      <c r="E55" s="252">
        <v>0</v>
      </c>
      <c r="F55" s="252">
        <v>0</v>
      </c>
      <c r="G55" s="252">
        <v>0</v>
      </c>
      <c r="H55" s="355">
        <v>0</v>
      </c>
      <c r="I55" s="355">
        <v>0</v>
      </c>
      <c r="J55" s="355">
        <v>0</v>
      </c>
      <c r="K55" s="247">
        <v>0</v>
      </c>
      <c r="L55" s="355">
        <v>700</v>
      </c>
      <c r="M55" s="355">
        <v>0</v>
      </c>
      <c r="N55" s="252">
        <v>0</v>
      </c>
      <c r="O55" s="252">
        <v>0</v>
      </c>
      <c r="P55" s="252">
        <v>0</v>
      </c>
      <c r="Q55" s="355">
        <v>0</v>
      </c>
      <c r="R55" s="355">
        <v>0</v>
      </c>
      <c r="S55" s="253">
        <v>0</v>
      </c>
      <c r="T55" s="355">
        <v>0</v>
      </c>
      <c r="U55" s="355">
        <v>0</v>
      </c>
      <c r="V55" s="355">
        <v>0</v>
      </c>
      <c r="W55" s="355">
        <v>0</v>
      </c>
      <c r="X55" s="252">
        <v>0</v>
      </c>
      <c r="Y55" s="252">
        <v>0</v>
      </c>
      <c r="Z55" s="252">
        <v>0</v>
      </c>
      <c r="AA55" s="252">
        <v>0</v>
      </c>
      <c r="AB55" s="252">
        <v>0</v>
      </c>
      <c r="AC55" s="252">
        <v>0</v>
      </c>
      <c r="AD55" s="247">
        <v>0</v>
      </c>
      <c r="AE55" s="252">
        <v>0</v>
      </c>
      <c r="AF55" s="355">
        <v>0</v>
      </c>
      <c r="AG55" s="252">
        <v>0</v>
      </c>
      <c r="AH55" s="252">
        <v>0</v>
      </c>
      <c r="AI55" s="355">
        <v>0</v>
      </c>
      <c r="AJ55" s="266">
        <v>0</v>
      </c>
      <c r="AK55" s="356">
        <f t="shared" si="9"/>
        <v>700</v>
      </c>
      <c r="AL55" s="151"/>
      <c r="AM55" s="153"/>
      <c r="AO55" s="153"/>
    </row>
    <row r="56" spans="1:41" ht="14.4" customHeight="1" x14ac:dyDescent="0.25">
      <c r="A56" s="76">
        <v>541</v>
      </c>
      <c r="B56" s="72" t="s">
        <v>568</v>
      </c>
      <c r="C56" s="248">
        <v>0</v>
      </c>
      <c r="D56" s="247">
        <v>0</v>
      </c>
      <c r="E56" s="252">
        <v>0</v>
      </c>
      <c r="F56" s="252">
        <v>0</v>
      </c>
      <c r="G56" s="252">
        <v>0</v>
      </c>
      <c r="H56" s="355">
        <v>0</v>
      </c>
      <c r="I56" s="355">
        <v>97</v>
      </c>
      <c r="J56" s="355">
        <v>0</v>
      </c>
      <c r="K56" s="247">
        <v>0</v>
      </c>
      <c r="L56" s="355">
        <v>0</v>
      </c>
      <c r="M56" s="355">
        <v>902</v>
      </c>
      <c r="N56" s="252">
        <v>0</v>
      </c>
      <c r="O56" s="252">
        <v>0</v>
      </c>
      <c r="P56" s="252">
        <v>0</v>
      </c>
      <c r="Q56" s="355">
        <v>0</v>
      </c>
      <c r="R56" s="355">
        <v>0</v>
      </c>
      <c r="S56" s="253">
        <v>0</v>
      </c>
      <c r="T56" s="355">
        <v>0</v>
      </c>
      <c r="U56" s="355">
        <v>0</v>
      </c>
      <c r="V56" s="355">
        <v>0</v>
      </c>
      <c r="W56" s="355">
        <v>0</v>
      </c>
      <c r="X56" s="252">
        <v>0</v>
      </c>
      <c r="Y56" s="252">
        <v>0</v>
      </c>
      <c r="Z56" s="252">
        <v>0</v>
      </c>
      <c r="AA56" s="252">
        <v>0</v>
      </c>
      <c r="AB56" s="252">
        <v>0</v>
      </c>
      <c r="AC56" s="252">
        <v>0</v>
      </c>
      <c r="AD56" s="247">
        <v>0</v>
      </c>
      <c r="AE56" s="252">
        <v>0</v>
      </c>
      <c r="AF56" s="355">
        <v>0</v>
      </c>
      <c r="AG56" s="252">
        <v>0</v>
      </c>
      <c r="AH56" s="252">
        <v>0</v>
      </c>
      <c r="AI56" s="355">
        <v>-3</v>
      </c>
      <c r="AJ56" s="266">
        <v>0</v>
      </c>
      <c r="AK56" s="356">
        <f t="shared" si="9"/>
        <v>996</v>
      </c>
      <c r="AL56" s="151"/>
      <c r="AM56" s="153"/>
      <c r="AO56" s="153"/>
    </row>
    <row r="57" spans="1:41" ht="14.4" customHeight="1" x14ac:dyDescent="0.25">
      <c r="A57" s="76">
        <v>550</v>
      </c>
      <c r="B57" s="72" t="s">
        <v>166</v>
      </c>
      <c r="C57" s="248">
        <v>0</v>
      </c>
      <c r="D57" s="247">
        <v>0</v>
      </c>
      <c r="E57" s="252">
        <v>0</v>
      </c>
      <c r="F57" s="252">
        <v>0</v>
      </c>
      <c r="G57" s="252">
        <v>0</v>
      </c>
      <c r="H57" s="355">
        <v>0</v>
      </c>
      <c r="I57" s="355">
        <v>0</v>
      </c>
      <c r="J57" s="355">
        <v>0</v>
      </c>
      <c r="K57" s="247">
        <v>0</v>
      </c>
      <c r="L57" s="355">
        <v>0</v>
      </c>
      <c r="M57" s="355">
        <v>0</v>
      </c>
      <c r="N57" s="252">
        <v>0</v>
      </c>
      <c r="O57" s="252">
        <v>0</v>
      </c>
      <c r="P57" s="252">
        <v>0</v>
      </c>
      <c r="Q57" s="355">
        <v>0</v>
      </c>
      <c r="R57" s="355">
        <v>0</v>
      </c>
      <c r="S57" s="253">
        <v>0</v>
      </c>
      <c r="T57" s="355">
        <v>0</v>
      </c>
      <c r="U57" s="355">
        <v>0</v>
      </c>
      <c r="V57" s="355">
        <v>0</v>
      </c>
      <c r="W57" s="355">
        <v>0</v>
      </c>
      <c r="X57" s="252">
        <v>0</v>
      </c>
      <c r="Y57" s="252">
        <v>0</v>
      </c>
      <c r="Z57" s="252">
        <v>0</v>
      </c>
      <c r="AA57" s="252">
        <v>0</v>
      </c>
      <c r="AB57" s="252">
        <v>0</v>
      </c>
      <c r="AC57" s="252">
        <v>0</v>
      </c>
      <c r="AD57" s="247">
        <v>0</v>
      </c>
      <c r="AE57" s="252">
        <v>0</v>
      </c>
      <c r="AF57" s="355">
        <v>0</v>
      </c>
      <c r="AG57" s="252">
        <v>0</v>
      </c>
      <c r="AH57" s="252">
        <v>0</v>
      </c>
      <c r="AI57" s="355">
        <v>0</v>
      </c>
      <c r="AJ57" s="266">
        <v>0</v>
      </c>
      <c r="AK57" s="356">
        <f t="shared" si="9"/>
        <v>0</v>
      </c>
      <c r="AL57" s="151"/>
      <c r="AM57" s="153"/>
      <c r="AO57" s="153"/>
    </row>
    <row r="58" spans="1:41" ht="14.4" customHeight="1" x14ac:dyDescent="0.25">
      <c r="A58" s="76">
        <v>560</v>
      </c>
      <c r="B58" s="72" t="s">
        <v>167</v>
      </c>
      <c r="C58" s="248">
        <v>0</v>
      </c>
      <c r="D58" s="247">
        <v>0</v>
      </c>
      <c r="E58" s="252">
        <v>0</v>
      </c>
      <c r="F58" s="252">
        <v>0</v>
      </c>
      <c r="G58" s="252">
        <v>0</v>
      </c>
      <c r="H58" s="355">
        <v>0</v>
      </c>
      <c r="I58" s="355">
        <v>69</v>
      </c>
      <c r="J58" s="355">
        <v>393</v>
      </c>
      <c r="K58" s="247">
        <v>13</v>
      </c>
      <c r="L58" s="355">
        <v>0</v>
      </c>
      <c r="M58" s="355">
        <v>167</v>
      </c>
      <c r="N58" s="252">
        <v>0</v>
      </c>
      <c r="O58" s="252">
        <v>0</v>
      </c>
      <c r="P58" s="252">
        <v>0</v>
      </c>
      <c r="Q58" s="355">
        <v>0</v>
      </c>
      <c r="R58" s="355">
        <v>0</v>
      </c>
      <c r="S58" s="253">
        <v>0</v>
      </c>
      <c r="T58" s="355">
        <v>0</v>
      </c>
      <c r="U58" s="355">
        <v>0</v>
      </c>
      <c r="V58" s="355">
        <v>0</v>
      </c>
      <c r="W58" s="355">
        <v>0</v>
      </c>
      <c r="X58" s="252">
        <v>0</v>
      </c>
      <c r="Y58" s="252">
        <v>0</v>
      </c>
      <c r="Z58" s="252">
        <v>0</v>
      </c>
      <c r="AA58" s="252">
        <v>0</v>
      </c>
      <c r="AB58" s="252">
        <v>0</v>
      </c>
      <c r="AC58" s="252">
        <v>0</v>
      </c>
      <c r="AD58" s="247">
        <v>0</v>
      </c>
      <c r="AE58" s="252">
        <v>0</v>
      </c>
      <c r="AF58" s="355">
        <v>0</v>
      </c>
      <c r="AG58" s="252">
        <v>0</v>
      </c>
      <c r="AH58" s="252">
        <v>0</v>
      </c>
      <c r="AI58" s="355">
        <v>0</v>
      </c>
      <c r="AJ58" s="266">
        <v>0</v>
      </c>
      <c r="AK58" s="356">
        <f t="shared" si="9"/>
        <v>642</v>
      </c>
      <c r="AL58" s="151"/>
      <c r="AM58" s="153"/>
      <c r="AO58" s="153"/>
    </row>
    <row r="59" spans="1:41" ht="14.4" customHeight="1" x14ac:dyDescent="0.25">
      <c r="A59" s="76">
        <v>580</v>
      </c>
      <c r="B59" s="72" t="s">
        <v>168</v>
      </c>
      <c r="C59" s="248">
        <v>0</v>
      </c>
      <c r="D59" s="247">
        <v>0</v>
      </c>
      <c r="E59" s="252">
        <v>0</v>
      </c>
      <c r="F59" s="252">
        <v>0</v>
      </c>
      <c r="G59" s="252">
        <v>0</v>
      </c>
      <c r="H59" s="355">
        <v>0</v>
      </c>
      <c r="I59" s="355">
        <v>3</v>
      </c>
      <c r="J59" s="355">
        <v>0</v>
      </c>
      <c r="K59" s="247">
        <v>0</v>
      </c>
      <c r="L59" s="355">
        <v>0</v>
      </c>
      <c r="M59" s="355">
        <v>0</v>
      </c>
      <c r="N59" s="252">
        <v>0</v>
      </c>
      <c r="O59" s="252">
        <v>0</v>
      </c>
      <c r="P59" s="252">
        <v>0</v>
      </c>
      <c r="Q59" s="355">
        <v>0</v>
      </c>
      <c r="R59" s="355">
        <v>0</v>
      </c>
      <c r="S59" s="253">
        <v>0</v>
      </c>
      <c r="T59" s="355">
        <v>0</v>
      </c>
      <c r="U59" s="355">
        <v>0</v>
      </c>
      <c r="V59" s="355">
        <v>0</v>
      </c>
      <c r="W59" s="355">
        <v>0</v>
      </c>
      <c r="X59" s="252">
        <v>0</v>
      </c>
      <c r="Y59" s="252">
        <v>0</v>
      </c>
      <c r="Z59" s="252">
        <v>0</v>
      </c>
      <c r="AA59" s="252">
        <v>0</v>
      </c>
      <c r="AB59" s="252">
        <v>0</v>
      </c>
      <c r="AC59" s="252">
        <v>0</v>
      </c>
      <c r="AD59" s="247">
        <v>0</v>
      </c>
      <c r="AE59" s="252">
        <v>0</v>
      </c>
      <c r="AF59" s="355">
        <v>0</v>
      </c>
      <c r="AG59" s="252">
        <v>0</v>
      </c>
      <c r="AH59" s="252">
        <v>0</v>
      </c>
      <c r="AI59" s="355">
        <v>0</v>
      </c>
      <c r="AJ59" s="266">
        <v>0</v>
      </c>
      <c r="AK59" s="356">
        <f t="shared" si="9"/>
        <v>3</v>
      </c>
      <c r="AL59" s="151"/>
      <c r="AM59" s="153"/>
      <c r="AO59" s="153"/>
    </row>
    <row r="60" spans="1:41" ht="14.4" customHeight="1" x14ac:dyDescent="0.25">
      <c r="A60" s="396" t="s">
        <v>169</v>
      </c>
      <c r="B60" s="397"/>
      <c r="C60" s="248">
        <f>SUM(C51:C59)</f>
        <v>0</v>
      </c>
      <c r="D60" s="355">
        <f t="shared" ref="D60:AJ60" si="10">SUM(D51:D59)</f>
        <v>0</v>
      </c>
      <c r="E60" s="252">
        <f t="shared" si="10"/>
        <v>0</v>
      </c>
      <c r="F60" s="252">
        <f t="shared" si="10"/>
        <v>0</v>
      </c>
      <c r="G60" s="252">
        <f t="shared" si="10"/>
        <v>0</v>
      </c>
      <c r="H60" s="355">
        <f t="shared" si="10"/>
        <v>195</v>
      </c>
      <c r="I60" s="355">
        <f t="shared" si="10"/>
        <v>2769</v>
      </c>
      <c r="J60" s="355">
        <f t="shared" si="10"/>
        <v>398</v>
      </c>
      <c r="K60" s="355">
        <f t="shared" si="10"/>
        <v>13</v>
      </c>
      <c r="L60" s="355">
        <f t="shared" si="10"/>
        <v>700</v>
      </c>
      <c r="M60" s="355">
        <f t="shared" si="10"/>
        <v>1704</v>
      </c>
      <c r="N60" s="252">
        <f t="shared" si="10"/>
        <v>0</v>
      </c>
      <c r="O60" s="252">
        <f t="shared" si="10"/>
        <v>0</v>
      </c>
      <c r="P60" s="252">
        <f t="shared" si="10"/>
        <v>0</v>
      </c>
      <c r="Q60" s="355">
        <f t="shared" si="10"/>
        <v>0</v>
      </c>
      <c r="R60" s="355">
        <f t="shared" si="10"/>
        <v>0</v>
      </c>
      <c r="S60" s="253">
        <f t="shared" si="10"/>
        <v>0</v>
      </c>
      <c r="T60" s="355">
        <f t="shared" si="10"/>
        <v>0</v>
      </c>
      <c r="U60" s="355">
        <f t="shared" si="10"/>
        <v>119</v>
      </c>
      <c r="V60" s="355">
        <f t="shared" si="10"/>
        <v>0</v>
      </c>
      <c r="W60" s="355">
        <f t="shared" si="10"/>
        <v>0</v>
      </c>
      <c r="X60" s="252">
        <f t="shared" si="10"/>
        <v>0</v>
      </c>
      <c r="Y60" s="252">
        <f t="shared" si="10"/>
        <v>0</v>
      </c>
      <c r="Z60" s="252">
        <f t="shared" si="10"/>
        <v>0</v>
      </c>
      <c r="AA60" s="252">
        <f t="shared" si="10"/>
        <v>0</v>
      </c>
      <c r="AB60" s="252">
        <f t="shared" si="10"/>
        <v>0</v>
      </c>
      <c r="AC60" s="252">
        <f t="shared" si="10"/>
        <v>0</v>
      </c>
      <c r="AD60" s="247">
        <f t="shared" si="10"/>
        <v>0</v>
      </c>
      <c r="AE60" s="252">
        <f t="shared" si="10"/>
        <v>0</v>
      </c>
      <c r="AF60" s="247">
        <f t="shared" si="10"/>
        <v>0</v>
      </c>
      <c r="AG60" s="252">
        <f t="shared" si="10"/>
        <v>0</v>
      </c>
      <c r="AH60" s="252">
        <f t="shared" si="10"/>
        <v>0</v>
      </c>
      <c r="AI60" s="355">
        <f t="shared" si="10"/>
        <v>2069</v>
      </c>
      <c r="AJ60" s="357">
        <f t="shared" si="10"/>
        <v>14</v>
      </c>
      <c r="AK60" s="356">
        <f t="shared" si="9"/>
        <v>7981</v>
      </c>
      <c r="AL60" s="68"/>
      <c r="AO60" s="153"/>
    </row>
    <row r="61" spans="1:41" ht="8.3000000000000007" customHeight="1" x14ac:dyDescent="0.25">
      <c r="A61" s="74"/>
      <c r="B61" s="75"/>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82"/>
      <c r="AL61" s="151"/>
      <c r="AM61" s="153"/>
      <c r="AN61" s="153"/>
      <c r="AO61" s="153"/>
    </row>
    <row r="62" spans="1:41" x14ac:dyDescent="0.25">
      <c r="A62" s="77" t="s">
        <v>170</v>
      </c>
      <c r="B62" s="70" t="s">
        <v>171</v>
      </c>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318"/>
      <c r="AL62" s="151"/>
      <c r="AM62" s="153"/>
      <c r="AN62" s="153"/>
      <c r="AO62" s="153"/>
    </row>
    <row r="63" spans="1:41" ht="14.4" customHeight="1" x14ac:dyDescent="0.25">
      <c r="A63" s="76">
        <v>610</v>
      </c>
      <c r="B63" s="72" t="s">
        <v>486</v>
      </c>
      <c r="C63" s="248">
        <v>0</v>
      </c>
      <c r="D63" s="247">
        <v>0</v>
      </c>
      <c r="E63" s="252">
        <v>0</v>
      </c>
      <c r="F63" s="252">
        <v>0</v>
      </c>
      <c r="G63" s="252">
        <v>0</v>
      </c>
      <c r="H63" s="355">
        <v>0</v>
      </c>
      <c r="I63" s="355">
        <v>0</v>
      </c>
      <c r="J63" s="355">
        <v>0</v>
      </c>
      <c r="K63" s="289">
        <v>0</v>
      </c>
      <c r="L63" s="320">
        <v>0</v>
      </c>
      <c r="M63" s="355">
        <v>0</v>
      </c>
      <c r="N63" s="252">
        <v>0</v>
      </c>
      <c r="O63" s="252">
        <v>0</v>
      </c>
      <c r="P63" s="252">
        <v>0</v>
      </c>
      <c r="Q63" s="355">
        <v>48330</v>
      </c>
      <c r="R63" s="253">
        <v>0</v>
      </c>
      <c r="S63" s="355">
        <v>0</v>
      </c>
      <c r="T63" s="355">
        <v>0</v>
      </c>
      <c r="U63" s="355">
        <v>0</v>
      </c>
      <c r="V63" s="250">
        <v>0</v>
      </c>
      <c r="W63" s="252">
        <v>0</v>
      </c>
      <c r="X63" s="252">
        <v>0</v>
      </c>
      <c r="Y63" s="252">
        <v>0</v>
      </c>
      <c r="Z63" s="252">
        <v>0</v>
      </c>
      <c r="AA63" s="252">
        <v>0</v>
      </c>
      <c r="AB63" s="252">
        <v>0</v>
      </c>
      <c r="AC63" s="252">
        <v>0</v>
      </c>
      <c r="AD63" s="247">
        <v>0</v>
      </c>
      <c r="AE63" s="252">
        <v>0</v>
      </c>
      <c r="AF63" s="355">
        <v>0</v>
      </c>
      <c r="AG63" s="252">
        <v>0</v>
      </c>
      <c r="AH63" s="252">
        <v>0</v>
      </c>
      <c r="AI63" s="355">
        <v>0</v>
      </c>
      <c r="AJ63" s="266">
        <v>0</v>
      </c>
      <c r="AK63" s="356">
        <f t="shared" ref="AK63:AK74" si="11">SUM(C63:AJ63)</f>
        <v>48330</v>
      </c>
      <c r="AL63" s="151"/>
      <c r="AM63" s="153"/>
      <c r="AO63" s="153"/>
    </row>
    <row r="64" spans="1:41" ht="14.4" customHeight="1" x14ac:dyDescent="0.25">
      <c r="A64" s="76">
        <v>611</v>
      </c>
      <c r="B64" s="72" t="s">
        <v>487</v>
      </c>
      <c r="C64" s="248">
        <v>0</v>
      </c>
      <c r="D64" s="247">
        <v>0</v>
      </c>
      <c r="E64" s="252">
        <v>0</v>
      </c>
      <c r="F64" s="252">
        <v>0</v>
      </c>
      <c r="G64" s="252">
        <v>0</v>
      </c>
      <c r="H64" s="355">
        <v>0</v>
      </c>
      <c r="I64" s="355">
        <v>0</v>
      </c>
      <c r="J64" s="355">
        <v>0</v>
      </c>
      <c r="K64" s="247">
        <v>0</v>
      </c>
      <c r="L64" s="355">
        <v>0</v>
      </c>
      <c r="M64" s="355">
        <v>0</v>
      </c>
      <c r="N64" s="252">
        <v>0</v>
      </c>
      <c r="O64" s="252">
        <v>0</v>
      </c>
      <c r="P64" s="252">
        <v>0</v>
      </c>
      <c r="Q64" s="252">
        <v>0</v>
      </c>
      <c r="R64" s="252">
        <v>0</v>
      </c>
      <c r="S64" s="355">
        <v>0</v>
      </c>
      <c r="T64" s="355">
        <v>0</v>
      </c>
      <c r="U64" s="355">
        <v>0</v>
      </c>
      <c r="V64" s="250">
        <v>0</v>
      </c>
      <c r="W64" s="252">
        <v>0</v>
      </c>
      <c r="X64" s="252">
        <v>0</v>
      </c>
      <c r="Y64" s="252">
        <v>0</v>
      </c>
      <c r="Z64" s="252">
        <v>0</v>
      </c>
      <c r="AA64" s="252">
        <v>0</v>
      </c>
      <c r="AB64" s="252">
        <v>0</v>
      </c>
      <c r="AC64" s="252">
        <v>0</v>
      </c>
      <c r="AD64" s="247">
        <v>0</v>
      </c>
      <c r="AE64" s="252">
        <v>0</v>
      </c>
      <c r="AF64" s="355">
        <v>0</v>
      </c>
      <c r="AG64" s="252">
        <v>0</v>
      </c>
      <c r="AH64" s="252">
        <v>0</v>
      </c>
      <c r="AI64" s="355">
        <v>0</v>
      </c>
      <c r="AJ64" s="266">
        <v>0</v>
      </c>
      <c r="AK64" s="356">
        <f t="shared" si="11"/>
        <v>0</v>
      </c>
      <c r="AL64" s="151"/>
      <c r="AM64" s="153"/>
      <c r="AO64" s="153"/>
    </row>
    <row r="65" spans="1:41" ht="14.4" customHeight="1" x14ac:dyDescent="0.25">
      <c r="A65" s="76">
        <v>613</v>
      </c>
      <c r="B65" s="72" t="s">
        <v>488</v>
      </c>
      <c r="C65" s="299">
        <v>0</v>
      </c>
      <c r="D65" s="252">
        <v>0</v>
      </c>
      <c r="E65" s="252">
        <v>0</v>
      </c>
      <c r="F65" s="252">
        <v>0</v>
      </c>
      <c r="G65" s="252">
        <v>0</v>
      </c>
      <c r="H65" s="252">
        <v>0</v>
      </c>
      <c r="I65" s="252">
        <v>0</v>
      </c>
      <c r="J65" s="252">
        <v>0</v>
      </c>
      <c r="K65" s="252">
        <v>0</v>
      </c>
      <c r="L65" s="252">
        <v>0</v>
      </c>
      <c r="M65" s="252">
        <v>0</v>
      </c>
      <c r="N65" s="252">
        <v>0</v>
      </c>
      <c r="O65" s="252">
        <v>0</v>
      </c>
      <c r="P65" s="252">
        <v>0</v>
      </c>
      <c r="Q65" s="355">
        <v>0</v>
      </c>
      <c r="R65" s="250">
        <v>0</v>
      </c>
      <c r="S65" s="260">
        <v>0</v>
      </c>
      <c r="T65" s="260">
        <v>0</v>
      </c>
      <c r="U65" s="260">
        <v>0</v>
      </c>
      <c r="V65" s="252">
        <v>0</v>
      </c>
      <c r="W65" s="252">
        <v>0</v>
      </c>
      <c r="X65" s="252">
        <v>0</v>
      </c>
      <c r="Y65" s="252">
        <v>0</v>
      </c>
      <c r="Z65" s="252">
        <v>0</v>
      </c>
      <c r="AA65" s="252">
        <v>0</v>
      </c>
      <c r="AB65" s="252">
        <v>0</v>
      </c>
      <c r="AC65" s="252">
        <v>0</v>
      </c>
      <c r="AD65" s="252">
        <v>0</v>
      </c>
      <c r="AE65" s="252">
        <v>0</v>
      </c>
      <c r="AF65" s="252">
        <v>0</v>
      </c>
      <c r="AG65" s="252">
        <v>0</v>
      </c>
      <c r="AH65" s="252">
        <v>0</v>
      </c>
      <c r="AI65" s="355">
        <v>0</v>
      </c>
      <c r="AJ65" s="266">
        <v>0</v>
      </c>
      <c r="AK65" s="356">
        <f t="shared" si="11"/>
        <v>0</v>
      </c>
      <c r="AL65" s="151"/>
      <c r="AM65" s="153"/>
      <c r="AO65" s="153"/>
    </row>
    <row r="66" spans="1:41" ht="14.4" customHeight="1" x14ac:dyDescent="0.25">
      <c r="A66" s="76">
        <v>614</v>
      </c>
      <c r="B66" s="72" t="s">
        <v>489</v>
      </c>
      <c r="C66" s="248">
        <v>0</v>
      </c>
      <c r="D66" s="355">
        <v>0</v>
      </c>
      <c r="E66" s="252">
        <v>0</v>
      </c>
      <c r="F66" s="252">
        <v>0</v>
      </c>
      <c r="G66" s="252">
        <v>0</v>
      </c>
      <c r="H66" s="355">
        <v>0</v>
      </c>
      <c r="I66" s="355">
        <v>0</v>
      </c>
      <c r="J66" s="355">
        <v>0</v>
      </c>
      <c r="K66" s="289">
        <v>0</v>
      </c>
      <c r="L66" s="320">
        <v>0</v>
      </c>
      <c r="M66" s="355">
        <v>0</v>
      </c>
      <c r="N66" s="252">
        <v>0</v>
      </c>
      <c r="O66" s="252">
        <v>0</v>
      </c>
      <c r="P66" s="252">
        <v>0</v>
      </c>
      <c r="Q66" s="355">
        <v>0</v>
      </c>
      <c r="R66" s="295">
        <v>0</v>
      </c>
      <c r="S66" s="355">
        <v>0</v>
      </c>
      <c r="T66" s="355">
        <v>0</v>
      </c>
      <c r="U66" s="355">
        <v>0</v>
      </c>
      <c r="V66" s="250">
        <v>0</v>
      </c>
      <c r="W66" s="252">
        <v>0</v>
      </c>
      <c r="X66" s="252">
        <v>0</v>
      </c>
      <c r="Y66" s="252">
        <v>0</v>
      </c>
      <c r="Z66" s="252">
        <v>0</v>
      </c>
      <c r="AA66" s="252">
        <v>0</v>
      </c>
      <c r="AB66" s="252">
        <v>0</v>
      </c>
      <c r="AC66" s="252">
        <v>0</v>
      </c>
      <c r="AD66" s="355">
        <v>0</v>
      </c>
      <c r="AE66" s="252">
        <v>0</v>
      </c>
      <c r="AF66" s="355">
        <v>0</v>
      </c>
      <c r="AG66" s="252">
        <v>0</v>
      </c>
      <c r="AH66" s="252">
        <v>0</v>
      </c>
      <c r="AI66" s="355">
        <v>0</v>
      </c>
      <c r="AJ66" s="266">
        <v>0</v>
      </c>
      <c r="AK66" s="356">
        <f t="shared" si="11"/>
        <v>0</v>
      </c>
      <c r="AL66" s="151"/>
      <c r="AM66" s="153"/>
      <c r="AO66" s="153"/>
    </row>
    <row r="67" spans="1:41" ht="14.4" customHeight="1" x14ac:dyDescent="0.25">
      <c r="A67" s="76">
        <v>621</v>
      </c>
      <c r="B67" s="72" t="s">
        <v>172</v>
      </c>
      <c r="C67" s="248">
        <v>0</v>
      </c>
      <c r="D67" s="247">
        <v>0</v>
      </c>
      <c r="E67" s="252">
        <v>0</v>
      </c>
      <c r="F67" s="252">
        <v>0</v>
      </c>
      <c r="G67" s="252">
        <v>0</v>
      </c>
      <c r="H67" s="355">
        <v>0</v>
      </c>
      <c r="I67" s="355">
        <v>0</v>
      </c>
      <c r="J67" s="355">
        <v>0</v>
      </c>
      <c r="K67" s="247">
        <v>0</v>
      </c>
      <c r="L67" s="355">
        <v>0</v>
      </c>
      <c r="M67" s="355">
        <v>0</v>
      </c>
      <c r="N67" s="252">
        <v>0</v>
      </c>
      <c r="O67" s="252">
        <v>0</v>
      </c>
      <c r="P67" s="252">
        <v>0</v>
      </c>
      <c r="Q67" s="355">
        <v>0</v>
      </c>
      <c r="R67" s="355">
        <v>0</v>
      </c>
      <c r="S67" s="247">
        <v>0</v>
      </c>
      <c r="T67" s="355">
        <v>0</v>
      </c>
      <c r="U67" s="355">
        <v>0</v>
      </c>
      <c r="V67" s="250">
        <v>0</v>
      </c>
      <c r="W67" s="252">
        <v>0</v>
      </c>
      <c r="X67" s="252">
        <v>0</v>
      </c>
      <c r="Y67" s="252">
        <v>0</v>
      </c>
      <c r="Z67" s="252">
        <v>0</v>
      </c>
      <c r="AA67" s="252">
        <v>0</v>
      </c>
      <c r="AB67" s="252">
        <v>0</v>
      </c>
      <c r="AC67" s="252">
        <v>0</v>
      </c>
      <c r="AD67" s="247">
        <v>0</v>
      </c>
      <c r="AE67" s="252">
        <v>0</v>
      </c>
      <c r="AF67" s="355">
        <v>0</v>
      </c>
      <c r="AG67" s="252">
        <v>0</v>
      </c>
      <c r="AH67" s="252">
        <v>0</v>
      </c>
      <c r="AI67" s="355">
        <v>0</v>
      </c>
      <c r="AJ67" s="266">
        <v>0</v>
      </c>
      <c r="AK67" s="356">
        <f t="shared" si="11"/>
        <v>0</v>
      </c>
      <c r="AL67" s="151"/>
      <c r="AM67" s="153"/>
      <c r="AO67" s="153"/>
    </row>
    <row r="68" spans="1:41" ht="14.4" customHeight="1" x14ac:dyDescent="0.25">
      <c r="A68" s="76">
        <v>623</v>
      </c>
      <c r="B68" s="72" t="s">
        <v>707</v>
      </c>
      <c r="C68" s="248">
        <v>0</v>
      </c>
      <c r="D68" s="247">
        <v>0</v>
      </c>
      <c r="E68" s="252">
        <v>0</v>
      </c>
      <c r="F68" s="252">
        <v>0</v>
      </c>
      <c r="G68" s="252">
        <v>0</v>
      </c>
      <c r="H68" s="355">
        <v>0</v>
      </c>
      <c r="I68" s="355">
        <v>0</v>
      </c>
      <c r="J68" s="355">
        <v>0</v>
      </c>
      <c r="K68" s="289">
        <v>0</v>
      </c>
      <c r="L68" s="320">
        <v>0</v>
      </c>
      <c r="M68" s="355">
        <v>0</v>
      </c>
      <c r="N68" s="252">
        <v>0</v>
      </c>
      <c r="O68" s="252">
        <v>0</v>
      </c>
      <c r="P68" s="252">
        <v>0</v>
      </c>
      <c r="Q68" s="252">
        <v>0</v>
      </c>
      <c r="R68" s="252">
        <v>0</v>
      </c>
      <c r="S68" s="355">
        <v>0</v>
      </c>
      <c r="T68" s="355">
        <v>98</v>
      </c>
      <c r="U68" s="355">
        <v>0</v>
      </c>
      <c r="V68" s="250">
        <v>0</v>
      </c>
      <c r="W68" s="252">
        <v>0</v>
      </c>
      <c r="X68" s="252">
        <v>0</v>
      </c>
      <c r="Y68" s="252">
        <v>0</v>
      </c>
      <c r="Z68" s="252">
        <v>0</v>
      </c>
      <c r="AA68" s="252">
        <v>0</v>
      </c>
      <c r="AB68" s="252">
        <v>0</v>
      </c>
      <c r="AC68" s="252">
        <v>0</v>
      </c>
      <c r="AD68" s="247">
        <v>0</v>
      </c>
      <c r="AE68" s="252">
        <v>0</v>
      </c>
      <c r="AF68" s="355">
        <v>0</v>
      </c>
      <c r="AG68" s="252">
        <v>0</v>
      </c>
      <c r="AH68" s="252">
        <v>0</v>
      </c>
      <c r="AI68" s="355">
        <v>0</v>
      </c>
      <c r="AJ68" s="266">
        <v>0</v>
      </c>
      <c r="AK68" s="356">
        <f t="shared" si="11"/>
        <v>98</v>
      </c>
      <c r="AL68" s="151"/>
      <c r="AM68" s="153"/>
      <c r="AO68" s="153"/>
    </row>
    <row r="69" spans="1:41" ht="14.4" customHeight="1" x14ac:dyDescent="0.25">
      <c r="A69" s="76">
        <v>641</v>
      </c>
      <c r="B69" s="72" t="s">
        <v>173</v>
      </c>
      <c r="C69" s="248">
        <v>0</v>
      </c>
      <c r="D69" s="247">
        <v>0</v>
      </c>
      <c r="E69" s="252">
        <v>0</v>
      </c>
      <c r="F69" s="252">
        <v>0</v>
      </c>
      <c r="G69" s="252">
        <v>0</v>
      </c>
      <c r="H69" s="355">
        <v>0</v>
      </c>
      <c r="I69" s="355">
        <v>0</v>
      </c>
      <c r="J69" s="355">
        <v>0</v>
      </c>
      <c r="K69" s="247">
        <v>0</v>
      </c>
      <c r="L69" s="355">
        <v>0</v>
      </c>
      <c r="M69" s="355">
        <v>0</v>
      </c>
      <c r="N69" s="252">
        <v>0</v>
      </c>
      <c r="O69" s="252">
        <v>0</v>
      </c>
      <c r="P69" s="252">
        <v>0</v>
      </c>
      <c r="Q69" s="355">
        <v>0</v>
      </c>
      <c r="R69" s="355">
        <v>0</v>
      </c>
      <c r="S69" s="252">
        <v>0</v>
      </c>
      <c r="T69" s="355">
        <v>0</v>
      </c>
      <c r="U69" s="355">
        <v>0</v>
      </c>
      <c r="V69" s="250">
        <v>0</v>
      </c>
      <c r="W69" s="252">
        <v>0</v>
      </c>
      <c r="X69" s="252">
        <v>0</v>
      </c>
      <c r="Y69" s="252">
        <v>0</v>
      </c>
      <c r="Z69" s="252">
        <v>0</v>
      </c>
      <c r="AA69" s="252">
        <v>0</v>
      </c>
      <c r="AB69" s="252">
        <v>0</v>
      </c>
      <c r="AC69" s="252">
        <v>0</v>
      </c>
      <c r="AD69" s="247">
        <v>0</v>
      </c>
      <c r="AE69" s="252">
        <v>0</v>
      </c>
      <c r="AF69" s="355">
        <v>0</v>
      </c>
      <c r="AG69" s="252">
        <v>0</v>
      </c>
      <c r="AH69" s="252">
        <v>0</v>
      </c>
      <c r="AI69" s="355">
        <v>0</v>
      </c>
      <c r="AJ69" s="266">
        <v>0</v>
      </c>
      <c r="AK69" s="356">
        <f t="shared" si="11"/>
        <v>0</v>
      </c>
      <c r="AL69" s="151"/>
      <c r="AM69" s="153"/>
      <c r="AO69" s="153"/>
    </row>
    <row r="70" spans="1:41" ht="14.4" customHeight="1" x14ac:dyDescent="0.25">
      <c r="A70" s="76">
        <v>650</v>
      </c>
      <c r="B70" s="72" t="s">
        <v>174</v>
      </c>
      <c r="C70" s="248">
        <v>0</v>
      </c>
      <c r="D70" s="247">
        <v>0</v>
      </c>
      <c r="E70" s="252">
        <v>0</v>
      </c>
      <c r="F70" s="252">
        <v>0</v>
      </c>
      <c r="G70" s="252">
        <v>0</v>
      </c>
      <c r="H70" s="355">
        <v>0</v>
      </c>
      <c r="I70" s="355">
        <v>435</v>
      </c>
      <c r="J70" s="355">
        <v>0</v>
      </c>
      <c r="K70" s="247">
        <v>0</v>
      </c>
      <c r="L70" s="355">
        <v>0</v>
      </c>
      <c r="M70" s="355">
        <v>25</v>
      </c>
      <c r="N70" s="252">
        <v>0</v>
      </c>
      <c r="O70" s="252">
        <v>0</v>
      </c>
      <c r="P70" s="252">
        <v>0</v>
      </c>
      <c r="Q70" s="355">
        <v>6628</v>
      </c>
      <c r="R70" s="355">
        <v>0</v>
      </c>
      <c r="S70" s="247">
        <v>0</v>
      </c>
      <c r="T70" s="355">
        <v>0</v>
      </c>
      <c r="U70" s="355">
        <v>25</v>
      </c>
      <c r="V70" s="250">
        <v>0</v>
      </c>
      <c r="W70" s="252">
        <v>0</v>
      </c>
      <c r="X70" s="252">
        <v>0</v>
      </c>
      <c r="Y70" s="252">
        <v>0</v>
      </c>
      <c r="Z70" s="252">
        <v>0</v>
      </c>
      <c r="AA70" s="252">
        <v>0</v>
      </c>
      <c r="AB70" s="252">
        <v>0</v>
      </c>
      <c r="AC70" s="252">
        <v>0</v>
      </c>
      <c r="AD70" s="247">
        <v>0</v>
      </c>
      <c r="AE70" s="252">
        <v>0</v>
      </c>
      <c r="AF70" s="355">
        <v>0</v>
      </c>
      <c r="AG70" s="252">
        <v>0</v>
      </c>
      <c r="AH70" s="252">
        <v>0</v>
      </c>
      <c r="AI70" s="355">
        <v>0</v>
      </c>
      <c r="AJ70" s="266">
        <v>0</v>
      </c>
      <c r="AK70" s="356">
        <f t="shared" si="11"/>
        <v>7113</v>
      </c>
      <c r="AL70" s="151"/>
      <c r="AM70" s="153"/>
      <c r="AO70" s="153"/>
    </row>
    <row r="71" spans="1:41" ht="14.4" customHeight="1" x14ac:dyDescent="0.25">
      <c r="A71" s="76">
        <v>661</v>
      </c>
      <c r="B71" s="72" t="s">
        <v>490</v>
      </c>
      <c r="C71" s="248">
        <v>0</v>
      </c>
      <c r="D71" s="355">
        <v>0</v>
      </c>
      <c r="E71" s="252">
        <v>0</v>
      </c>
      <c r="F71" s="252">
        <v>0</v>
      </c>
      <c r="G71" s="252">
        <v>0</v>
      </c>
      <c r="H71" s="355">
        <v>0</v>
      </c>
      <c r="I71" s="355">
        <v>0</v>
      </c>
      <c r="J71" s="355">
        <v>0</v>
      </c>
      <c r="K71" s="252">
        <v>0</v>
      </c>
      <c r="L71" s="252">
        <v>0</v>
      </c>
      <c r="M71" s="355">
        <v>0</v>
      </c>
      <c r="N71" s="252">
        <v>0</v>
      </c>
      <c r="O71" s="252">
        <v>0</v>
      </c>
      <c r="P71" s="252">
        <v>0</v>
      </c>
      <c r="Q71" s="252">
        <v>0</v>
      </c>
      <c r="R71" s="252">
        <v>0</v>
      </c>
      <c r="S71" s="252">
        <v>0</v>
      </c>
      <c r="T71" s="355">
        <v>0</v>
      </c>
      <c r="U71" s="355">
        <v>0</v>
      </c>
      <c r="V71" s="250">
        <v>0</v>
      </c>
      <c r="W71" s="252">
        <v>0</v>
      </c>
      <c r="X71" s="252">
        <v>0</v>
      </c>
      <c r="Y71" s="252">
        <v>0</v>
      </c>
      <c r="Z71" s="252">
        <v>0</v>
      </c>
      <c r="AA71" s="252">
        <v>0</v>
      </c>
      <c r="AB71" s="252">
        <v>0</v>
      </c>
      <c r="AC71" s="252">
        <v>0</v>
      </c>
      <c r="AD71" s="355">
        <v>0</v>
      </c>
      <c r="AE71" s="252">
        <v>0</v>
      </c>
      <c r="AF71" s="355">
        <v>0</v>
      </c>
      <c r="AG71" s="252">
        <v>0</v>
      </c>
      <c r="AH71" s="252">
        <v>0</v>
      </c>
      <c r="AI71" s="355">
        <v>0</v>
      </c>
      <c r="AJ71" s="266">
        <v>0</v>
      </c>
      <c r="AK71" s="356">
        <f t="shared" si="11"/>
        <v>0</v>
      </c>
      <c r="AL71" s="151"/>
      <c r="AM71" s="153"/>
      <c r="AO71" s="153"/>
    </row>
    <row r="72" spans="1:41" ht="14.4" customHeight="1" x14ac:dyDescent="0.25">
      <c r="A72" s="76">
        <v>662</v>
      </c>
      <c r="B72" s="72" t="s">
        <v>491</v>
      </c>
      <c r="C72" s="248">
        <v>0</v>
      </c>
      <c r="D72" s="355">
        <v>0</v>
      </c>
      <c r="E72" s="252">
        <v>0</v>
      </c>
      <c r="F72" s="252">
        <v>0</v>
      </c>
      <c r="G72" s="252">
        <v>0</v>
      </c>
      <c r="H72" s="355">
        <v>0</v>
      </c>
      <c r="I72" s="355">
        <v>0</v>
      </c>
      <c r="J72" s="355">
        <v>0</v>
      </c>
      <c r="K72" s="252">
        <v>0</v>
      </c>
      <c r="L72" s="252">
        <v>0</v>
      </c>
      <c r="M72" s="355">
        <v>0</v>
      </c>
      <c r="N72" s="252">
        <v>0</v>
      </c>
      <c r="O72" s="252">
        <v>0</v>
      </c>
      <c r="P72" s="252">
        <v>0</v>
      </c>
      <c r="Q72" s="252">
        <v>0</v>
      </c>
      <c r="R72" s="252">
        <v>0</v>
      </c>
      <c r="S72" s="252">
        <v>0</v>
      </c>
      <c r="T72" s="355">
        <v>84</v>
      </c>
      <c r="U72" s="355">
        <v>0</v>
      </c>
      <c r="V72" s="250">
        <v>0</v>
      </c>
      <c r="W72" s="252">
        <v>0</v>
      </c>
      <c r="X72" s="252">
        <v>0</v>
      </c>
      <c r="Y72" s="252">
        <v>0</v>
      </c>
      <c r="Z72" s="252">
        <v>0</v>
      </c>
      <c r="AA72" s="252">
        <v>0</v>
      </c>
      <c r="AB72" s="252">
        <v>0</v>
      </c>
      <c r="AC72" s="252">
        <v>0</v>
      </c>
      <c r="AD72" s="355">
        <v>0</v>
      </c>
      <c r="AE72" s="252">
        <v>0</v>
      </c>
      <c r="AF72" s="355">
        <v>0</v>
      </c>
      <c r="AG72" s="252">
        <v>0</v>
      </c>
      <c r="AH72" s="252">
        <v>0</v>
      </c>
      <c r="AI72" s="355">
        <v>0</v>
      </c>
      <c r="AJ72" s="266">
        <v>0</v>
      </c>
      <c r="AK72" s="356">
        <f t="shared" si="11"/>
        <v>84</v>
      </c>
      <c r="AL72" s="151"/>
      <c r="AM72" s="153"/>
      <c r="AO72" s="153"/>
    </row>
    <row r="73" spans="1:41" ht="14.4" customHeight="1" x14ac:dyDescent="0.25">
      <c r="A73" s="76">
        <v>663</v>
      </c>
      <c r="B73" s="72" t="s">
        <v>554</v>
      </c>
      <c r="C73" s="248">
        <v>0</v>
      </c>
      <c r="D73" s="247">
        <v>0</v>
      </c>
      <c r="E73" s="252">
        <v>0</v>
      </c>
      <c r="F73" s="252">
        <v>0</v>
      </c>
      <c r="G73" s="252">
        <v>0</v>
      </c>
      <c r="H73" s="355">
        <v>0</v>
      </c>
      <c r="I73" s="355">
        <v>0</v>
      </c>
      <c r="J73" s="355">
        <v>0</v>
      </c>
      <c r="K73" s="247">
        <v>0</v>
      </c>
      <c r="L73" s="355">
        <v>0</v>
      </c>
      <c r="M73" s="355">
        <v>0</v>
      </c>
      <c r="N73" s="252">
        <v>0</v>
      </c>
      <c r="O73" s="252">
        <v>0</v>
      </c>
      <c r="P73" s="252">
        <v>0</v>
      </c>
      <c r="Q73" s="252">
        <v>0</v>
      </c>
      <c r="R73" s="252">
        <v>0</v>
      </c>
      <c r="S73" s="252">
        <v>0</v>
      </c>
      <c r="T73" s="355">
        <v>0</v>
      </c>
      <c r="U73" s="355">
        <v>0</v>
      </c>
      <c r="V73" s="250">
        <v>0</v>
      </c>
      <c r="W73" s="252">
        <v>0</v>
      </c>
      <c r="X73" s="252">
        <v>0</v>
      </c>
      <c r="Y73" s="252">
        <v>0</v>
      </c>
      <c r="Z73" s="252">
        <v>0</v>
      </c>
      <c r="AA73" s="252">
        <v>0</v>
      </c>
      <c r="AB73" s="252">
        <v>0</v>
      </c>
      <c r="AC73" s="252">
        <v>0</v>
      </c>
      <c r="AD73" s="355">
        <v>0</v>
      </c>
      <c r="AE73" s="252">
        <v>0</v>
      </c>
      <c r="AF73" s="355">
        <v>0</v>
      </c>
      <c r="AG73" s="252">
        <v>0</v>
      </c>
      <c r="AH73" s="252">
        <v>0</v>
      </c>
      <c r="AI73" s="355">
        <v>0</v>
      </c>
      <c r="AJ73" s="266">
        <v>0</v>
      </c>
      <c r="AK73" s="356">
        <f t="shared" si="11"/>
        <v>0</v>
      </c>
      <c r="AL73" s="151"/>
      <c r="AM73" s="153"/>
      <c r="AO73" s="153"/>
    </row>
    <row r="74" spans="1:41" ht="14.4" customHeight="1" x14ac:dyDescent="0.25">
      <c r="A74" s="76">
        <v>667</v>
      </c>
      <c r="B74" s="72" t="s">
        <v>492</v>
      </c>
      <c r="C74" s="248">
        <v>0</v>
      </c>
      <c r="D74" s="268">
        <v>0</v>
      </c>
      <c r="E74" s="252">
        <v>0</v>
      </c>
      <c r="F74" s="252">
        <v>0</v>
      </c>
      <c r="G74" s="252">
        <v>0</v>
      </c>
      <c r="H74" s="260">
        <v>0</v>
      </c>
      <c r="I74" s="260">
        <v>0</v>
      </c>
      <c r="J74" s="260">
        <v>0</v>
      </c>
      <c r="K74" s="290">
        <v>0</v>
      </c>
      <c r="L74" s="290">
        <v>0</v>
      </c>
      <c r="M74" s="290">
        <v>0</v>
      </c>
      <c r="N74" s="252">
        <v>0</v>
      </c>
      <c r="O74" s="252">
        <v>0</v>
      </c>
      <c r="P74" s="252">
        <v>0</v>
      </c>
      <c r="Q74" s="252">
        <v>0</v>
      </c>
      <c r="R74" s="251">
        <v>0</v>
      </c>
      <c r="S74" s="355">
        <v>0</v>
      </c>
      <c r="T74" s="355">
        <v>0</v>
      </c>
      <c r="U74" s="268">
        <v>0</v>
      </c>
      <c r="V74" s="252">
        <v>0</v>
      </c>
      <c r="W74" s="252">
        <v>0</v>
      </c>
      <c r="X74" s="252">
        <v>0</v>
      </c>
      <c r="Y74" s="252">
        <v>0</v>
      </c>
      <c r="Z74" s="252">
        <v>0</v>
      </c>
      <c r="AA74" s="252">
        <v>0</v>
      </c>
      <c r="AB74" s="252">
        <v>0</v>
      </c>
      <c r="AC74" s="252">
        <v>0</v>
      </c>
      <c r="AD74" s="252">
        <v>0</v>
      </c>
      <c r="AE74" s="252">
        <v>0</v>
      </c>
      <c r="AF74" s="252">
        <v>0</v>
      </c>
      <c r="AG74" s="252">
        <v>0</v>
      </c>
      <c r="AH74" s="252">
        <v>0</v>
      </c>
      <c r="AI74" s="260">
        <v>0</v>
      </c>
      <c r="AJ74" s="260">
        <v>0</v>
      </c>
      <c r="AK74" s="356">
        <f t="shared" si="11"/>
        <v>0</v>
      </c>
      <c r="AL74" s="151"/>
      <c r="AM74" s="153"/>
      <c r="AO74" s="153"/>
    </row>
    <row r="75" spans="1:41" ht="14.4" customHeight="1" x14ac:dyDescent="0.25">
      <c r="A75" s="76">
        <v>670</v>
      </c>
      <c r="B75" s="72" t="s">
        <v>552</v>
      </c>
      <c r="C75" s="248">
        <v>0</v>
      </c>
      <c r="D75" s="247">
        <v>0</v>
      </c>
      <c r="E75" s="252">
        <v>0</v>
      </c>
      <c r="F75" s="252">
        <v>0</v>
      </c>
      <c r="G75" s="252">
        <v>0</v>
      </c>
      <c r="H75" s="355">
        <v>0</v>
      </c>
      <c r="I75" s="355">
        <v>76</v>
      </c>
      <c r="J75" s="355">
        <v>0</v>
      </c>
      <c r="K75" s="247">
        <v>16</v>
      </c>
      <c r="L75" s="355">
        <v>0</v>
      </c>
      <c r="M75" s="355">
        <v>1389</v>
      </c>
      <c r="N75" s="252">
        <v>0</v>
      </c>
      <c r="O75" s="252">
        <v>0</v>
      </c>
      <c r="P75" s="252">
        <v>0</v>
      </c>
      <c r="Q75" s="252">
        <v>0</v>
      </c>
      <c r="R75" s="252">
        <v>0</v>
      </c>
      <c r="S75" s="291">
        <v>0</v>
      </c>
      <c r="T75" s="355">
        <v>0</v>
      </c>
      <c r="U75" s="355">
        <v>23</v>
      </c>
      <c r="V75" s="250">
        <v>0</v>
      </c>
      <c r="W75" s="252">
        <v>0</v>
      </c>
      <c r="X75" s="252">
        <v>0</v>
      </c>
      <c r="Y75" s="252">
        <v>0</v>
      </c>
      <c r="Z75" s="252">
        <v>0</v>
      </c>
      <c r="AA75" s="252">
        <v>0</v>
      </c>
      <c r="AB75" s="252">
        <v>0</v>
      </c>
      <c r="AC75" s="252">
        <v>0</v>
      </c>
      <c r="AD75" s="247">
        <v>0</v>
      </c>
      <c r="AE75" s="252">
        <v>0</v>
      </c>
      <c r="AF75" s="355">
        <v>0</v>
      </c>
      <c r="AG75" s="252">
        <v>0</v>
      </c>
      <c r="AH75" s="252">
        <v>0</v>
      </c>
      <c r="AI75" s="355">
        <v>0</v>
      </c>
      <c r="AJ75" s="266">
        <v>0</v>
      </c>
      <c r="AK75" s="356">
        <f t="shared" ref="AK75:AK82" si="12">SUM(C75:AJ75)</f>
        <v>1504</v>
      </c>
      <c r="AL75" s="151"/>
      <c r="AM75" s="153"/>
      <c r="AO75" s="153"/>
    </row>
    <row r="76" spans="1:41" ht="14.4" customHeight="1" x14ac:dyDescent="0.25">
      <c r="A76" s="76">
        <v>671</v>
      </c>
      <c r="B76" s="72" t="s">
        <v>553</v>
      </c>
      <c r="C76" s="248">
        <v>0</v>
      </c>
      <c r="D76" s="247">
        <v>0</v>
      </c>
      <c r="E76" s="252">
        <v>0</v>
      </c>
      <c r="F76" s="252">
        <v>0</v>
      </c>
      <c r="G76" s="252">
        <v>0</v>
      </c>
      <c r="H76" s="355">
        <v>0</v>
      </c>
      <c r="I76" s="355">
        <v>0</v>
      </c>
      <c r="J76" s="355">
        <v>0</v>
      </c>
      <c r="K76" s="247">
        <v>0</v>
      </c>
      <c r="L76" s="355">
        <v>0</v>
      </c>
      <c r="M76" s="355">
        <v>0</v>
      </c>
      <c r="N76" s="252">
        <v>0</v>
      </c>
      <c r="O76" s="252">
        <v>0</v>
      </c>
      <c r="P76" s="252">
        <v>0</v>
      </c>
      <c r="Q76" s="252">
        <v>0</v>
      </c>
      <c r="R76" s="252">
        <v>0</v>
      </c>
      <c r="S76" s="251">
        <v>0</v>
      </c>
      <c r="T76" s="355">
        <v>0</v>
      </c>
      <c r="U76" s="355">
        <v>0</v>
      </c>
      <c r="V76" s="250">
        <v>0</v>
      </c>
      <c r="W76" s="252">
        <v>0</v>
      </c>
      <c r="X76" s="252">
        <v>0</v>
      </c>
      <c r="Y76" s="252">
        <v>0</v>
      </c>
      <c r="Z76" s="252">
        <v>0</v>
      </c>
      <c r="AA76" s="252">
        <v>0</v>
      </c>
      <c r="AB76" s="252">
        <v>0</v>
      </c>
      <c r="AC76" s="252">
        <v>0</v>
      </c>
      <c r="AD76" s="247">
        <v>0</v>
      </c>
      <c r="AE76" s="252">
        <v>0</v>
      </c>
      <c r="AF76" s="355">
        <v>0</v>
      </c>
      <c r="AG76" s="252">
        <v>0</v>
      </c>
      <c r="AH76" s="252">
        <v>0</v>
      </c>
      <c r="AI76" s="355">
        <v>0</v>
      </c>
      <c r="AJ76" s="266">
        <v>0</v>
      </c>
      <c r="AK76" s="356">
        <f t="shared" si="12"/>
        <v>0</v>
      </c>
      <c r="AL76" s="151"/>
      <c r="AM76" s="153"/>
      <c r="AO76" s="153"/>
    </row>
    <row r="77" spans="1:41" ht="14.4" customHeight="1" x14ac:dyDescent="0.25">
      <c r="A77" s="76">
        <v>672</v>
      </c>
      <c r="B77" s="72" t="s">
        <v>569</v>
      </c>
      <c r="C77" s="248">
        <v>0</v>
      </c>
      <c r="D77" s="355">
        <v>0</v>
      </c>
      <c r="E77" s="252">
        <v>0</v>
      </c>
      <c r="F77" s="252">
        <v>0</v>
      </c>
      <c r="G77" s="252">
        <v>0</v>
      </c>
      <c r="H77" s="355">
        <v>0</v>
      </c>
      <c r="I77" s="355">
        <v>0</v>
      </c>
      <c r="J77" s="355">
        <v>0</v>
      </c>
      <c r="K77" s="252">
        <v>0</v>
      </c>
      <c r="L77" s="252">
        <v>0</v>
      </c>
      <c r="M77" s="355">
        <v>0</v>
      </c>
      <c r="N77" s="252">
        <v>0</v>
      </c>
      <c r="O77" s="252">
        <v>0</v>
      </c>
      <c r="P77" s="252">
        <v>0</v>
      </c>
      <c r="Q77" s="252">
        <v>0</v>
      </c>
      <c r="R77" s="252">
        <v>0</v>
      </c>
      <c r="S77" s="251">
        <v>0</v>
      </c>
      <c r="T77" s="355">
        <v>0</v>
      </c>
      <c r="U77" s="355">
        <v>0</v>
      </c>
      <c r="V77" s="250">
        <v>0</v>
      </c>
      <c r="W77" s="252">
        <v>0</v>
      </c>
      <c r="X77" s="252">
        <v>0</v>
      </c>
      <c r="Y77" s="252">
        <v>0</v>
      </c>
      <c r="Z77" s="252">
        <v>0</v>
      </c>
      <c r="AA77" s="252">
        <v>0</v>
      </c>
      <c r="AB77" s="252">
        <v>0</v>
      </c>
      <c r="AC77" s="252">
        <v>0</v>
      </c>
      <c r="AD77" s="355">
        <v>0</v>
      </c>
      <c r="AE77" s="252">
        <v>0</v>
      </c>
      <c r="AF77" s="355">
        <v>0</v>
      </c>
      <c r="AG77" s="252">
        <v>0</v>
      </c>
      <c r="AH77" s="252">
        <v>0</v>
      </c>
      <c r="AI77" s="355">
        <v>0</v>
      </c>
      <c r="AJ77" s="266">
        <v>0</v>
      </c>
      <c r="AK77" s="356">
        <f>SUM(C77:AJ77)</f>
        <v>0</v>
      </c>
      <c r="AL77" s="151"/>
      <c r="AM77" s="153"/>
      <c r="AO77" s="153"/>
    </row>
    <row r="78" spans="1:41" ht="14.4" customHeight="1" x14ac:dyDescent="0.25">
      <c r="A78" s="76">
        <v>677</v>
      </c>
      <c r="B78" s="72" t="s">
        <v>580</v>
      </c>
      <c r="C78" s="248">
        <v>0</v>
      </c>
      <c r="D78" s="268">
        <v>0</v>
      </c>
      <c r="E78" s="252">
        <v>0</v>
      </c>
      <c r="F78" s="252">
        <v>0</v>
      </c>
      <c r="G78" s="252">
        <v>0</v>
      </c>
      <c r="H78" s="260">
        <v>0</v>
      </c>
      <c r="I78" s="260">
        <v>0</v>
      </c>
      <c r="J78" s="260">
        <v>0</v>
      </c>
      <c r="K78" s="252">
        <v>0</v>
      </c>
      <c r="L78" s="252">
        <v>0</v>
      </c>
      <c r="M78" s="290">
        <v>0</v>
      </c>
      <c r="N78" s="252">
        <v>0</v>
      </c>
      <c r="O78" s="252">
        <v>0</v>
      </c>
      <c r="P78" s="252">
        <v>0</v>
      </c>
      <c r="Q78" s="252">
        <v>0</v>
      </c>
      <c r="R78" s="251">
        <v>0</v>
      </c>
      <c r="S78" s="355">
        <v>0</v>
      </c>
      <c r="T78" s="355">
        <v>0</v>
      </c>
      <c r="U78" s="268">
        <v>0</v>
      </c>
      <c r="V78" s="252">
        <v>0</v>
      </c>
      <c r="W78" s="252">
        <v>0</v>
      </c>
      <c r="X78" s="252">
        <v>0</v>
      </c>
      <c r="Y78" s="252">
        <v>0</v>
      </c>
      <c r="Z78" s="252">
        <v>0</v>
      </c>
      <c r="AA78" s="252">
        <v>0</v>
      </c>
      <c r="AB78" s="252">
        <v>0</v>
      </c>
      <c r="AC78" s="252">
        <v>0</v>
      </c>
      <c r="AD78" s="252">
        <v>0</v>
      </c>
      <c r="AE78" s="252">
        <v>0</v>
      </c>
      <c r="AF78" s="252">
        <v>0</v>
      </c>
      <c r="AG78" s="252">
        <v>0</v>
      </c>
      <c r="AH78" s="252">
        <v>0</v>
      </c>
      <c r="AI78" s="260">
        <v>0</v>
      </c>
      <c r="AJ78" s="260">
        <v>0</v>
      </c>
      <c r="AK78" s="356">
        <f>SUM(C78:AJ78)</f>
        <v>0</v>
      </c>
      <c r="AL78" s="151"/>
      <c r="AM78" s="153"/>
      <c r="AO78" s="153"/>
    </row>
    <row r="79" spans="1:41" ht="14.4" customHeight="1" x14ac:dyDescent="0.25">
      <c r="A79" s="76">
        <v>682</v>
      </c>
      <c r="B79" s="72" t="s">
        <v>708</v>
      </c>
      <c r="C79" s="248">
        <v>0</v>
      </c>
      <c r="D79" s="247">
        <v>0</v>
      </c>
      <c r="E79" s="252">
        <v>0</v>
      </c>
      <c r="F79" s="252">
        <v>0</v>
      </c>
      <c r="G79" s="252">
        <v>0</v>
      </c>
      <c r="H79" s="355">
        <v>0</v>
      </c>
      <c r="I79" s="355">
        <v>0</v>
      </c>
      <c r="J79" s="355">
        <v>0</v>
      </c>
      <c r="K79" s="250">
        <v>0</v>
      </c>
      <c r="L79" s="251">
        <v>0</v>
      </c>
      <c r="M79" s="355">
        <v>0</v>
      </c>
      <c r="N79" s="252">
        <v>0</v>
      </c>
      <c r="O79" s="252">
        <v>0</v>
      </c>
      <c r="P79" s="252">
        <v>0</v>
      </c>
      <c r="Q79" s="252">
        <v>0</v>
      </c>
      <c r="R79" s="252">
        <v>0</v>
      </c>
      <c r="S79" s="251">
        <v>0</v>
      </c>
      <c r="T79" s="355">
        <v>0</v>
      </c>
      <c r="U79" s="355">
        <v>0</v>
      </c>
      <c r="V79" s="250">
        <v>0</v>
      </c>
      <c r="W79" s="252">
        <v>0</v>
      </c>
      <c r="X79" s="252">
        <v>0</v>
      </c>
      <c r="Y79" s="252">
        <v>0</v>
      </c>
      <c r="Z79" s="252">
        <v>0</v>
      </c>
      <c r="AA79" s="252">
        <v>0</v>
      </c>
      <c r="AB79" s="252">
        <v>0</v>
      </c>
      <c r="AC79" s="252">
        <v>0</v>
      </c>
      <c r="AD79" s="355">
        <v>0</v>
      </c>
      <c r="AE79" s="252">
        <v>0</v>
      </c>
      <c r="AF79" s="355">
        <v>0</v>
      </c>
      <c r="AG79" s="252">
        <v>0</v>
      </c>
      <c r="AH79" s="252">
        <v>0</v>
      </c>
      <c r="AI79" s="355">
        <v>0</v>
      </c>
      <c r="AJ79" s="266">
        <v>0</v>
      </c>
      <c r="AK79" s="356">
        <f t="shared" si="12"/>
        <v>0</v>
      </c>
      <c r="AL79" s="151"/>
      <c r="AM79" s="153"/>
      <c r="AO79" s="153"/>
    </row>
    <row r="80" spans="1:41" ht="14.4" customHeight="1" x14ac:dyDescent="0.25">
      <c r="A80" s="76">
        <v>683</v>
      </c>
      <c r="B80" s="72" t="s">
        <v>555</v>
      </c>
      <c r="C80" s="248">
        <v>0</v>
      </c>
      <c r="D80" s="247">
        <v>0</v>
      </c>
      <c r="E80" s="252">
        <v>0</v>
      </c>
      <c r="F80" s="252">
        <v>0</v>
      </c>
      <c r="G80" s="252">
        <v>0</v>
      </c>
      <c r="H80" s="355">
        <v>0</v>
      </c>
      <c r="I80" s="355">
        <v>0</v>
      </c>
      <c r="J80" s="355">
        <v>0</v>
      </c>
      <c r="K80" s="247">
        <v>0</v>
      </c>
      <c r="L80" s="355">
        <v>0</v>
      </c>
      <c r="M80" s="355">
        <v>0</v>
      </c>
      <c r="N80" s="252">
        <v>0</v>
      </c>
      <c r="O80" s="252">
        <v>0</v>
      </c>
      <c r="P80" s="252">
        <v>0</v>
      </c>
      <c r="Q80" s="252">
        <v>0</v>
      </c>
      <c r="R80" s="252">
        <v>0</v>
      </c>
      <c r="S80" s="320">
        <v>0</v>
      </c>
      <c r="T80" s="355">
        <v>0</v>
      </c>
      <c r="U80" s="355">
        <v>0</v>
      </c>
      <c r="V80" s="250">
        <v>0</v>
      </c>
      <c r="W80" s="252">
        <v>0</v>
      </c>
      <c r="X80" s="252">
        <v>0</v>
      </c>
      <c r="Y80" s="252">
        <v>0</v>
      </c>
      <c r="Z80" s="252">
        <v>0</v>
      </c>
      <c r="AA80" s="252">
        <v>0</v>
      </c>
      <c r="AB80" s="252">
        <v>0</v>
      </c>
      <c r="AC80" s="252">
        <v>0</v>
      </c>
      <c r="AD80" s="247">
        <v>0</v>
      </c>
      <c r="AE80" s="252">
        <v>0</v>
      </c>
      <c r="AF80" s="355">
        <v>0</v>
      </c>
      <c r="AG80" s="252">
        <v>0</v>
      </c>
      <c r="AH80" s="252">
        <v>0</v>
      </c>
      <c r="AI80" s="355">
        <v>0</v>
      </c>
      <c r="AJ80" s="266">
        <v>0</v>
      </c>
      <c r="AK80" s="356">
        <f t="shared" si="12"/>
        <v>0</v>
      </c>
      <c r="AL80" s="151"/>
      <c r="AM80" s="153"/>
      <c r="AO80" s="153"/>
    </row>
    <row r="81" spans="1:41" ht="14.4" customHeight="1" x14ac:dyDescent="0.25">
      <c r="A81" s="76">
        <v>687</v>
      </c>
      <c r="B81" s="72" t="s">
        <v>556</v>
      </c>
      <c r="C81" s="248">
        <v>0</v>
      </c>
      <c r="D81" s="268">
        <v>0</v>
      </c>
      <c r="E81" s="252">
        <v>0</v>
      </c>
      <c r="F81" s="252">
        <v>0</v>
      </c>
      <c r="G81" s="252">
        <v>0</v>
      </c>
      <c r="H81" s="260">
        <v>0</v>
      </c>
      <c r="I81" s="260">
        <v>0</v>
      </c>
      <c r="J81" s="260">
        <v>0</v>
      </c>
      <c r="K81" s="290">
        <v>0</v>
      </c>
      <c r="L81" s="290">
        <v>0</v>
      </c>
      <c r="M81" s="290">
        <v>0</v>
      </c>
      <c r="N81" s="252">
        <v>0</v>
      </c>
      <c r="O81" s="252">
        <v>0</v>
      </c>
      <c r="P81" s="252">
        <v>0</v>
      </c>
      <c r="Q81" s="252">
        <v>0</v>
      </c>
      <c r="R81" s="251">
        <v>0</v>
      </c>
      <c r="S81" s="355">
        <v>2172</v>
      </c>
      <c r="T81" s="355">
        <v>0</v>
      </c>
      <c r="U81" s="252">
        <v>0</v>
      </c>
      <c r="V81" s="252">
        <v>0</v>
      </c>
      <c r="W81" s="252">
        <v>0</v>
      </c>
      <c r="X81" s="252">
        <v>0</v>
      </c>
      <c r="Y81" s="252">
        <v>0</v>
      </c>
      <c r="Z81" s="252">
        <v>0</v>
      </c>
      <c r="AA81" s="252">
        <v>0</v>
      </c>
      <c r="AB81" s="252">
        <v>0</v>
      </c>
      <c r="AC81" s="252">
        <v>0</v>
      </c>
      <c r="AD81" s="252">
        <v>0</v>
      </c>
      <c r="AE81" s="252">
        <v>0</v>
      </c>
      <c r="AF81" s="252">
        <v>0</v>
      </c>
      <c r="AG81" s="252">
        <v>0</v>
      </c>
      <c r="AH81" s="252">
        <v>0</v>
      </c>
      <c r="AI81" s="260">
        <v>0</v>
      </c>
      <c r="AJ81" s="260">
        <v>0</v>
      </c>
      <c r="AK81" s="356">
        <f t="shared" si="12"/>
        <v>2172</v>
      </c>
      <c r="AL81" s="151"/>
      <c r="AM81" s="153"/>
      <c r="AO81" s="153"/>
    </row>
    <row r="82" spans="1:41" ht="14.4" customHeight="1" x14ac:dyDescent="0.25">
      <c r="A82" s="396" t="s">
        <v>175</v>
      </c>
      <c r="B82" s="397"/>
      <c r="C82" s="248">
        <f t="shared" ref="C82:AJ82" si="13">SUM(C63:C81)</f>
        <v>0</v>
      </c>
      <c r="D82" s="247">
        <f t="shared" si="13"/>
        <v>0</v>
      </c>
      <c r="E82" s="252">
        <f t="shared" si="13"/>
        <v>0</v>
      </c>
      <c r="F82" s="252">
        <f t="shared" si="13"/>
        <v>0</v>
      </c>
      <c r="G82" s="252">
        <f t="shared" si="13"/>
        <v>0</v>
      </c>
      <c r="H82" s="248">
        <f t="shared" si="13"/>
        <v>0</v>
      </c>
      <c r="I82" s="248">
        <f t="shared" si="13"/>
        <v>511</v>
      </c>
      <c r="J82" s="248">
        <f t="shared" si="13"/>
        <v>0</v>
      </c>
      <c r="K82" s="248">
        <f t="shared" si="13"/>
        <v>16</v>
      </c>
      <c r="L82" s="248">
        <f t="shared" si="13"/>
        <v>0</v>
      </c>
      <c r="M82" s="247">
        <f t="shared" si="13"/>
        <v>1414</v>
      </c>
      <c r="N82" s="252">
        <f t="shared" si="13"/>
        <v>0</v>
      </c>
      <c r="O82" s="252">
        <f t="shared" si="13"/>
        <v>0</v>
      </c>
      <c r="P82" s="252">
        <f t="shared" si="13"/>
        <v>0</v>
      </c>
      <c r="Q82" s="248">
        <f t="shared" si="13"/>
        <v>54958</v>
      </c>
      <c r="R82" s="248">
        <f t="shared" si="13"/>
        <v>0</v>
      </c>
      <c r="S82" s="248">
        <f t="shared" si="13"/>
        <v>2172</v>
      </c>
      <c r="T82" s="248">
        <f t="shared" si="13"/>
        <v>182</v>
      </c>
      <c r="U82" s="248">
        <f t="shared" si="13"/>
        <v>48</v>
      </c>
      <c r="V82" s="252">
        <f t="shared" si="13"/>
        <v>0</v>
      </c>
      <c r="W82" s="252">
        <f t="shared" si="13"/>
        <v>0</v>
      </c>
      <c r="X82" s="252">
        <f t="shared" si="13"/>
        <v>0</v>
      </c>
      <c r="Y82" s="252">
        <f t="shared" si="13"/>
        <v>0</v>
      </c>
      <c r="Z82" s="252">
        <f t="shared" si="13"/>
        <v>0</v>
      </c>
      <c r="AA82" s="252">
        <f t="shared" si="13"/>
        <v>0</v>
      </c>
      <c r="AB82" s="252">
        <f t="shared" si="13"/>
        <v>0</v>
      </c>
      <c r="AC82" s="252">
        <f t="shared" si="13"/>
        <v>0</v>
      </c>
      <c r="AD82" s="247">
        <f t="shared" si="13"/>
        <v>0</v>
      </c>
      <c r="AE82" s="252">
        <f t="shared" si="13"/>
        <v>0</v>
      </c>
      <c r="AF82" s="247">
        <f t="shared" si="13"/>
        <v>0</v>
      </c>
      <c r="AG82" s="252">
        <f t="shared" si="13"/>
        <v>0</v>
      </c>
      <c r="AH82" s="252">
        <f t="shared" si="13"/>
        <v>0</v>
      </c>
      <c r="AI82" s="248">
        <f t="shared" si="13"/>
        <v>0</v>
      </c>
      <c r="AJ82" s="248">
        <f t="shared" si="13"/>
        <v>0</v>
      </c>
      <c r="AK82" s="356">
        <f t="shared" si="12"/>
        <v>59301</v>
      </c>
      <c r="AL82" s="68"/>
      <c r="AO82" s="153"/>
    </row>
    <row r="83" spans="1:41" ht="8.3000000000000007" customHeight="1" x14ac:dyDescent="0.25">
      <c r="A83" s="74"/>
      <c r="B83" s="75"/>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82"/>
      <c r="AL83" s="151"/>
      <c r="AM83" s="153"/>
      <c r="AN83" s="153"/>
      <c r="AO83" s="153"/>
    </row>
    <row r="84" spans="1:41" x14ac:dyDescent="0.25">
      <c r="A84" s="69" t="s">
        <v>176</v>
      </c>
      <c r="B84" s="70" t="s">
        <v>177</v>
      </c>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318"/>
      <c r="AL84" s="151"/>
      <c r="AM84" s="153"/>
      <c r="AN84" s="153"/>
      <c r="AO84" s="153"/>
    </row>
    <row r="85" spans="1:41" ht="14.4" customHeight="1" x14ac:dyDescent="0.25">
      <c r="A85" s="76">
        <v>711</v>
      </c>
      <c r="B85" s="72" t="s">
        <v>178</v>
      </c>
      <c r="C85" s="248">
        <v>0</v>
      </c>
      <c r="D85" s="247">
        <v>0</v>
      </c>
      <c r="E85" s="252">
        <v>0</v>
      </c>
      <c r="F85" s="252">
        <v>0</v>
      </c>
      <c r="G85" s="252">
        <v>0</v>
      </c>
      <c r="H85" s="355">
        <v>0</v>
      </c>
      <c r="I85" s="355">
        <v>0</v>
      </c>
      <c r="J85" s="355">
        <v>0</v>
      </c>
      <c r="K85" s="247">
        <v>0</v>
      </c>
      <c r="L85" s="355">
        <v>0</v>
      </c>
      <c r="M85" s="355">
        <v>0</v>
      </c>
      <c r="N85" s="252">
        <v>0</v>
      </c>
      <c r="O85" s="252">
        <v>0</v>
      </c>
      <c r="P85" s="252">
        <v>0</v>
      </c>
      <c r="Q85" s="355">
        <v>0</v>
      </c>
      <c r="R85" s="355">
        <v>0</v>
      </c>
      <c r="S85" s="253">
        <v>0</v>
      </c>
      <c r="T85" s="355">
        <v>0</v>
      </c>
      <c r="U85" s="355">
        <v>0</v>
      </c>
      <c r="V85" s="355">
        <v>0</v>
      </c>
      <c r="W85" s="355">
        <v>0</v>
      </c>
      <c r="X85" s="252">
        <v>0</v>
      </c>
      <c r="Y85" s="252">
        <v>0</v>
      </c>
      <c r="Z85" s="252">
        <v>0</v>
      </c>
      <c r="AA85" s="252">
        <v>0</v>
      </c>
      <c r="AB85" s="252">
        <v>0</v>
      </c>
      <c r="AC85" s="252">
        <v>0</v>
      </c>
      <c r="AD85" s="247">
        <v>0</v>
      </c>
      <c r="AE85" s="252">
        <v>0</v>
      </c>
      <c r="AF85" s="355">
        <v>0</v>
      </c>
      <c r="AG85" s="252">
        <v>0</v>
      </c>
      <c r="AH85" s="252">
        <v>0</v>
      </c>
      <c r="AI85" s="355">
        <v>0</v>
      </c>
      <c r="AJ85" s="266">
        <v>0</v>
      </c>
      <c r="AK85" s="356">
        <f t="shared" ref="AK85:AK96" si="14">SUM(C85:AJ85)</f>
        <v>0</v>
      </c>
      <c r="AL85" s="151"/>
      <c r="AM85" s="153"/>
      <c r="AO85" s="155"/>
    </row>
    <row r="86" spans="1:41" ht="14.4" customHeight="1" x14ac:dyDescent="0.25">
      <c r="A86" s="76">
        <v>712</v>
      </c>
      <c r="B86" s="72" t="s">
        <v>179</v>
      </c>
      <c r="C86" s="248">
        <v>0</v>
      </c>
      <c r="D86" s="247">
        <v>0</v>
      </c>
      <c r="E86" s="252">
        <v>0</v>
      </c>
      <c r="F86" s="252">
        <v>0</v>
      </c>
      <c r="G86" s="252">
        <v>0</v>
      </c>
      <c r="H86" s="355">
        <v>0</v>
      </c>
      <c r="I86" s="355">
        <v>0</v>
      </c>
      <c r="J86" s="355">
        <v>0</v>
      </c>
      <c r="K86" s="247">
        <v>0</v>
      </c>
      <c r="L86" s="355">
        <v>0</v>
      </c>
      <c r="M86" s="355">
        <v>0</v>
      </c>
      <c r="N86" s="252">
        <v>0</v>
      </c>
      <c r="O86" s="252">
        <v>0</v>
      </c>
      <c r="P86" s="252">
        <v>0</v>
      </c>
      <c r="Q86" s="355">
        <v>0</v>
      </c>
      <c r="R86" s="355">
        <v>0</v>
      </c>
      <c r="S86" s="253">
        <v>0</v>
      </c>
      <c r="T86" s="355">
        <v>0</v>
      </c>
      <c r="U86" s="355">
        <v>0</v>
      </c>
      <c r="V86" s="355">
        <v>0</v>
      </c>
      <c r="W86" s="355">
        <v>0</v>
      </c>
      <c r="X86" s="252">
        <v>0</v>
      </c>
      <c r="Y86" s="252">
        <v>0</v>
      </c>
      <c r="Z86" s="252">
        <v>0</v>
      </c>
      <c r="AA86" s="252">
        <v>0</v>
      </c>
      <c r="AB86" s="252">
        <v>0</v>
      </c>
      <c r="AC86" s="252">
        <v>0</v>
      </c>
      <c r="AD86" s="247">
        <v>0</v>
      </c>
      <c r="AE86" s="252">
        <v>0</v>
      </c>
      <c r="AF86" s="355">
        <v>0</v>
      </c>
      <c r="AG86" s="252">
        <v>0</v>
      </c>
      <c r="AH86" s="252">
        <v>0</v>
      </c>
      <c r="AI86" s="355">
        <v>0</v>
      </c>
      <c r="AJ86" s="266">
        <v>0</v>
      </c>
      <c r="AK86" s="356">
        <f t="shared" si="14"/>
        <v>0</v>
      </c>
      <c r="AL86" s="151"/>
      <c r="AM86" s="153"/>
      <c r="AO86" s="153"/>
    </row>
    <row r="87" spans="1:41" ht="14.4" customHeight="1" x14ac:dyDescent="0.25">
      <c r="A87" s="76">
        <v>714</v>
      </c>
      <c r="B87" s="72" t="s">
        <v>180</v>
      </c>
      <c r="C87" s="248">
        <v>0</v>
      </c>
      <c r="D87" s="355">
        <v>0</v>
      </c>
      <c r="E87" s="252">
        <v>0</v>
      </c>
      <c r="F87" s="252">
        <v>0</v>
      </c>
      <c r="G87" s="252">
        <v>0</v>
      </c>
      <c r="H87" s="355">
        <v>0</v>
      </c>
      <c r="I87" s="355">
        <v>0</v>
      </c>
      <c r="J87" s="355">
        <v>0</v>
      </c>
      <c r="K87" s="355">
        <v>0</v>
      </c>
      <c r="L87" s="355">
        <v>0</v>
      </c>
      <c r="M87" s="355">
        <v>0</v>
      </c>
      <c r="N87" s="252">
        <v>0</v>
      </c>
      <c r="O87" s="252">
        <v>0</v>
      </c>
      <c r="P87" s="252">
        <v>0</v>
      </c>
      <c r="Q87" s="355">
        <v>0</v>
      </c>
      <c r="R87" s="355">
        <v>0</v>
      </c>
      <c r="S87" s="253">
        <v>0</v>
      </c>
      <c r="T87" s="355">
        <v>0</v>
      </c>
      <c r="U87" s="355">
        <v>0</v>
      </c>
      <c r="V87" s="355">
        <v>0</v>
      </c>
      <c r="W87" s="355">
        <v>0</v>
      </c>
      <c r="X87" s="252">
        <v>0</v>
      </c>
      <c r="Y87" s="252">
        <v>0</v>
      </c>
      <c r="Z87" s="252">
        <v>0</v>
      </c>
      <c r="AA87" s="252">
        <v>0</v>
      </c>
      <c r="AB87" s="252">
        <v>0</v>
      </c>
      <c r="AC87" s="252">
        <v>0</v>
      </c>
      <c r="AD87" s="355">
        <v>0</v>
      </c>
      <c r="AE87" s="252">
        <v>0</v>
      </c>
      <c r="AF87" s="355">
        <v>0</v>
      </c>
      <c r="AG87" s="252">
        <v>0</v>
      </c>
      <c r="AH87" s="252">
        <v>0</v>
      </c>
      <c r="AI87" s="355">
        <v>0</v>
      </c>
      <c r="AJ87" s="266">
        <v>0</v>
      </c>
      <c r="AK87" s="356">
        <f t="shared" si="14"/>
        <v>0</v>
      </c>
      <c r="AL87" s="151"/>
      <c r="AM87" s="153"/>
      <c r="AO87" s="153"/>
    </row>
    <row r="88" spans="1:41" ht="14.4" customHeight="1" x14ac:dyDescent="0.25">
      <c r="A88" s="76">
        <v>715</v>
      </c>
      <c r="B88" s="72" t="s">
        <v>5</v>
      </c>
      <c r="C88" s="248">
        <v>0</v>
      </c>
      <c r="D88" s="355">
        <v>0</v>
      </c>
      <c r="E88" s="252">
        <v>0</v>
      </c>
      <c r="F88" s="252">
        <v>0</v>
      </c>
      <c r="G88" s="252">
        <v>0</v>
      </c>
      <c r="H88" s="355">
        <v>0</v>
      </c>
      <c r="I88" s="355">
        <v>0</v>
      </c>
      <c r="J88" s="355">
        <v>0</v>
      </c>
      <c r="K88" s="355">
        <v>0</v>
      </c>
      <c r="L88" s="355">
        <v>0</v>
      </c>
      <c r="M88" s="355">
        <v>0</v>
      </c>
      <c r="N88" s="252">
        <v>0</v>
      </c>
      <c r="O88" s="252">
        <v>0</v>
      </c>
      <c r="P88" s="252">
        <v>0</v>
      </c>
      <c r="Q88" s="355">
        <v>0</v>
      </c>
      <c r="R88" s="355">
        <v>0</v>
      </c>
      <c r="S88" s="253">
        <v>0</v>
      </c>
      <c r="T88" s="355">
        <v>0</v>
      </c>
      <c r="U88" s="355">
        <v>0</v>
      </c>
      <c r="V88" s="355">
        <v>0</v>
      </c>
      <c r="W88" s="355">
        <v>0</v>
      </c>
      <c r="X88" s="252">
        <v>0</v>
      </c>
      <c r="Y88" s="252">
        <v>0</v>
      </c>
      <c r="Z88" s="252">
        <v>0</v>
      </c>
      <c r="AA88" s="252">
        <v>0</v>
      </c>
      <c r="AB88" s="252">
        <v>0</v>
      </c>
      <c r="AC88" s="252">
        <v>0</v>
      </c>
      <c r="AD88" s="355">
        <v>0</v>
      </c>
      <c r="AE88" s="252">
        <v>0</v>
      </c>
      <c r="AF88" s="355">
        <v>0</v>
      </c>
      <c r="AG88" s="252">
        <v>0</v>
      </c>
      <c r="AH88" s="252">
        <v>0</v>
      </c>
      <c r="AI88" s="355">
        <v>0</v>
      </c>
      <c r="AJ88" s="266">
        <v>0</v>
      </c>
      <c r="AK88" s="356">
        <f t="shared" si="14"/>
        <v>0</v>
      </c>
      <c r="AL88" s="151"/>
      <c r="AM88" s="153"/>
      <c r="AO88" s="153"/>
    </row>
    <row r="89" spans="1:41" ht="14.4" customHeight="1" x14ac:dyDescent="0.25">
      <c r="A89" s="76">
        <v>721</v>
      </c>
      <c r="B89" s="72" t="s">
        <v>181</v>
      </c>
      <c r="C89" s="248">
        <v>0</v>
      </c>
      <c r="D89" s="247">
        <v>0</v>
      </c>
      <c r="E89" s="247">
        <v>0</v>
      </c>
      <c r="F89" s="252">
        <v>0</v>
      </c>
      <c r="G89" s="252">
        <v>0</v>
      </c>
      <c r="H89" s="355">
        <v>0</v>
      </c>
      <c r="I89" s="355">
        <v>0</v>
      </c>
      <c r="J89" s="355">
        <v>0</v>
      </c>
      <c r="K89" s="247">
        <v>0</v>
      </c>
      <c r="L89" s="355">
        <v>0</v>
      </c>
      <c r="M89" s="355">
        <v>405</v>
      </c>
      <c r="N89" s="252">
        <v>0</v>
      </c>
      <c r="O89" s="252">
        <v>0</v>
      </c>
      <c r="P89" s="252">
        <v>0</v>
      </c>
      <c r="Q89" s="355">
        <v>0</v>
      </c>
      <c r="R89" s="355">
        <v>0</v>
      </c>
      <c r="S89" s="253">
        <v>0</v>
      </c>
      <c r="T89" s="355">
        <v>0</v>
      </c>
      <c r="U89" s="355">
        <v>0</v>
      </c>
      <c r="V89" s="355">
        <v>0</v>
      </c>
      <c r="W89" s="355">
        <v>0</v>
      </c>
      <c r="X89" s="252">
        <v>0</v>
      </c>
      <c r="Y89" s="252">
        <v>0</v>
      </c>
      <c r="Z89" s="252">
        <v>0</v>
      </c>
      <c r="AA89" s="252">
        <v>0</v>
      </c>
      <c r="AB89" s="252">
        <v>0</v>
      </c>
      <c r="AC89" s="252">
        <v>0</v>
      </c>
      <c r="AD89" s="247">
        <v>0</v>
      </c>
      <c r="AE89" s="252">
        <v>0</v>
      </c>
      <c r="AF89" s="355">
        <v>0</v>
      </c>
      <c r="AG89" s="252">
        <v>0</v>
      </c>
      <c r="AH89" s="252">
        <v>0</v>
      </c>
      <c r="AI89" s="355">
        <v>0</v>
      </c>
      <c r="AJ89" s="266">
        <v>0</v>
      </c>
      <c r="AK89" s="356">
        <f t="shared" si="14"/>
        <v>405</v>
      </c>
      <c r="AL89" s="151"/>
      <c r="AM89" s="153"/>
      <c r="AO89" s="153"/>
    </row>
    <row r="90" spans="1:41" ht="14.4" customHeight="1" x14ac:dyDescent="0.25">
      <c r="A90" s="76">
        <v>722</v>
      </c>
      <c r="B90" s="72" t="s">
        <v>493</v>
      </c>
      <c r="C90" s="248">
        <v>0</v>
      </c>
      <c r="D90" s="355">
        <v>0</v>
      </c>
      <c r="E90" s="252">
        <v>0</v>
      </c>
      <c r="F90" s="252">
        <v>0</v>
      </c>
      <c r="G90" s="252">
        <v>0</v>
      </c>
      <c r="H90" s="355">
        <v>0</v>
      </c>
      <c r="I90" s="355">
        <v>0</v>
      </c>
      <c r="J90" s="355">
        <v>0</v>
      </c>
      <c r="K90" s="355">
        <v>0</v>
      </c>
      <c r="L90" s="355">
        <v>0</v>
      </c>
      <c r="M90" s="355">
        <v>185</v>
      </c>
      <c r="N90" s="252">
        <v>0</v>
      </c>
      <c r="O90" s="252">
        <v>0</v>
      </c>
      <c r="P90" s="247">
        <v>0</v>
      </c>
      <c r="Q90" s="355">
        <v>0</v>
      </c>
      <c r="R90" s="355">
        <v>0</v>
      </c>
      <c r="S90" s="253">
        <v>0</v>
      </c>
      <c r="T90" s="355">
        <v>0</v>
      </c>
      <c r="U90" s="355">
        <v>0</v>
      </c>
      <c r="V90" s="355">
        <v>0</v>
      </c>
      <c r="W90" s="355">
        <v>0</v>
      </c>
      <c r="X90" s="252">
        <v>0</v>
      </c>
      <c r="Y90" s="252">
        <v>0</v>
      </c>
      <c r="Z90" s="252">
        <v>0</v>
      </c>
      <c r="AA90" s="252">
        <v>0</v>
      </c>
      <c r="AB90" s="252">
        <v>0</v>
      </c>
      <c r="AC90" s="252">
        <v>0</v>
      </c>
      <c r="AD90" s="355">
        <v>0</v>
      </c>
      <c r="AE90" s="252">
        <v>0</v>
      </c>
      <c r="AF90" s="355">
        <v>-153</v>
      </c>
      <c r="AG90" s="252">
        <v>0</v>
      </c>
      <c r="AH90" s="252">
        <v>0</v>
      </c>
      <c r="AI90" s="355">
        <v>0</v>
      </c>
      <c r="AJ90" s="266">
        <v>0</v>
      </c>
      <c r="AK90" s="356">
        <f t="shared" si="14"/>
        <v>32</v>
      </c>
      <c r="AL90" s="151"/>
      <c r="AM90" s="153"/>
      <c r="AO90" s="153"/>
    </row>
    <row r="91" spans="1:41" ht="14.4" customHeight="1" x14ac:dyDescent="0.25">
      <c r="A91" s="76">
        <v>723</v>
      </c>
      <c r="B91" s="72" t="s">
        <v>182</v>
      </c>
      <c r="C91" s="248">
        <v>0</v>
      </c>
      <c r="D91" s="247">
        <v>0</v>
      </c>
      <c r="E91" s="252">
        <v>0</v>
      </c>
      <c r="F91" s="252">
        <v>0</v>
      </c>
      <c r="G91" s="252">
        <v>0</v>
      </c>
      <c r="H91" s="355">
        <v>0</v>
      </c>
      <c r="I91" s="355">
        <v>0</v>
      </c>
      <c r="J91" s="355">
        <v>0</v>
      </c>
      <c r="K91" s="247">
        <v>0</v>
      </c>
      <c r="L91" s="355">
        <v>0</v>
      </c>
      <c r="M91" s="355">
        <v>141</v>
      </c>
      <c r="N91" s="252">
        <v>0</v>
      </c>
      <c r="O91" s="252">
        <v>0</v>
      </c>
      <c r="P91" s="252">
        <v>0</v>
      </c>
      <c r="Q91" s="355">
        <v>1487</v>
      </c>
      <c r="R91" s="355">
        <v>0</v>
      </c>
      <c r="S91" s="253">
        <v>0</v>
      </c>
      <c r="T91" s="355">
        <v>0</v>
      </c>
      <c r="U91" s="355">
        <v>33</v>
      </c>
      <c r="V91" s="355">
        <v>0</v>
      </c>
      <c r="W91" s="355">
        <v>0</v>
      </c>
      <c r="X91" s="252">
        <v>0</v>
      </c>
      <c r="Y91" s="252">
        <v>0</v>
      </c>
      <c r="Z91" s="252">
        <v>0</v>
      </c>
      <c r="AA91" s="252">
        <v>0</v>
      </c>
      <c r="AB91" s="252">
        <v>0</v>
      </c>
      <c r="AC91" s="252">
        <v>0</v>
      </c>
      <c r="AD91" s="247">
        <v>0</v>
      </c>
      <c r="AE91" s="252">
        <v>0</v>
      </c>
      <c r="AF91" s="355">
        <v>0</v>
      </c>
      <c r="AG91" s="252">
        <v>0</v>
      </c>
      <c r="AH91" s="252">
        <v>0</v>
      </c>
      <c r="AI91" s="355">
        <v>0</v>
      </c>
      <c r="AJ91" s="266">
        <v>0</v>
      </c>
      <c r="AK91" s="356">
        <f t="shared" si="14"/>
        <v>1661</v>
      </c>
      <c r="AL91" s="151"/>
      <c r="AM91" s="153"/>
      <c r="AO91" s="153"/>
    </row>
    <row r="92" spans="1:41" ht="14.4" customHeight="1" x14ac:dyDescent="0.25">
      <c r="A92" s="76">
        <v>724</v>
      </c>
      <c r="B92" s="72" t="s">
        <v>183</v>
      </c>
      <c r="C92" s="248">
        <v>-257</v>
      </c>
      <c r="D92" s="247">
        <v>0</v>
      </c>
      <c r="E92" s="252">
        <v>0</v>
      </c>
      <c r="F92" s="252">
        <v>0</v>
      </c>
      <c r="G92" s="252">
        <v>0</v>
      </c>
      <c r="H92" s="355">
        <v>0</v>
      </c>
      <c r="I92" s="355">
        <v>250</v>
      </c>
      <c r="J92" s="355">
        <v>0</v>
      </c>
      <c r="K92" s="247">
        <v>0</v>
      </c>
      <c r="L92" s="355">
        <v>0</v>
      </c>
      <c r="M92" s="355">
        <v>287</v>
      </c>
      <c r="N92" s="252">
        <v>0</v>
      </c>
      <c r="O92" s="252">
        <v>0</v>
      </c>
      <c r="P92" s="252">
        <v>0</v>
      </c>
      <c r="Q92" s="355">
        <v>0</v>
      </c>
      <c r="R92" s="355">
        <v>0</v>
      </c>
      <c r="S92" s="253">
        <v>0</v>
      </c>
      <c r="T92" s="355">
        <v>0</v>
      </c>
      <c r="U92" s="355">
        <v>0</v>
      </c>
      <c r="V92" s="355">
        <v>0</v>
      </c>
      <c r="W92" s="355">
        <v>0</v>
      </c>
      <c r="X92" s="252">
        <v>0</v>
      </c>
      <c r="Y92" s="252">
        <v>0</v>
      </c>
      <c r="Z92" s="252">
        <v>0</v>
      </c>
      <c r="AA92" s="252">
        <v>0</v>
      </c>
      <c r="AB92" s="252">
        <v>0</v>
      </c>
      <c r="AC92" s="252">
        <v>0</v>
      </c>
      <c r="AD92" s="247">
        <v>0</v>
      </c>
      <c r="AE92" s="252">
        <v>0</v>
      </c>
      <c r="AF92" s="355">
        <v>0</v>
      </c>
      <c r="AG92" s="252">
        <v>0</v>
      </c>
      <c r="AH92" s="252">
        <v>0</v>
      </c>
      <c r="AI92" s="355">
        <v>257</v>
      </c>
      <c r="AJ92" s="266">
        <v>0</v>
      </c>
      <c r="AK92" s="356">
        <f t="shared" si="14"/>
        <v>537</v>
      </c>
      <c r="AL92" s="151"/>
      <c r="AM92" s="153"/>
      <c r="AO92" s="153"/>
    </row>
    <row r="93" spans="1:41" ht="14.4" customHeight="1" x14ac:dyDescent="0.25">
      <c r="A93" s="76">
        <v>725</v>
      </c>
      <c r="B93" s="72" t="s">
        <v>184</v>
      </c>
      <c r="C93" s="299">
        <v>0</v>
      </c>
      <c r="D93" s="290">
        <v>0</v>
      </c>
      <c r="E93" s="252">
        <v>0</v>
      </c>
      <c r="F93" s="252">
        <v>0</v>
      </c>
      <c r="G93" s="252">
        <v>0</v>
      </c>
      <c r="H93" s="290">
        <v>0</v>
      </c>
      <c r="I93" s="290">
        <v>0</v>
      </c>
      <c r="J93" s="290">
        <v>0</v>
      </c>
      <c r="K93" s="290">
        <v>0</v>
      </c>
      <c r="L93" s="290">
        <v>0</v>
      </c>
      <c r="M93" s="355">
        <v>13457</v>
      </c>
      <c r="N93" s="252">
        <v>0</v>
      </c>
      <c r="O93" s="252">
        <v>0</v>
      </c>
      <c r="P93" s="252">
        <v>0</v>
      </c>
      <c r="Q93" s="290">
        <v>0</v>
      </c>
      <c r="R93" s="290">
        <v>0</v>
      </c>
      <c r="S93" s="252">
        <v>0</v>
      </c>
      <c r="T93" s="290">
        <v>0</v>
      </c>
      <c r="U93" s="290">
        <v>0</v>
      </c>
      <c r="V93" s="290">
        <v>0</v>
      </c>
      <c r="W93" s="290">
        <v>0</v>
      </c>
      <c r="X93" s="252">
        <v>0</v>
      </c>
      <c r="Y93" s="252">
        <v>0</v>
      </c>
      <c r="Z93" s="252">
        <v>0</v>
      </c>
      <c r="AA93" s="252">
        <v>0</v>
      </c>
      <c r="AB93" s="252">
        <v>0</v>
      </c>
      <c r="AC93" s="252">
        <v>0</v>
      </c>
      <c r="AD93" s="290">
        <v>0</v>
      </c>
      <c r="AE93" s="252">
        <v>0</v>
      </c>
      <c r="AF93" s="290">
        <v>0</v>
      </c>
      <c r="AG93" s="252">
        <v>0</v>
      </c>
      <c r="AH93" s="252">
        <v>0</v>
      </c>
      <c r="AI93" s="290">
        <v>0</v>
      </c>
      <c r="AJ93" s="252">
        <v>0</v>
      </c>
      <c r="AK93" s="356">
        <f t="shared" si="14"/>
        <v>13457</v>
      </c>
      <c r="AL93" s="151"/>
      <c r="AM93" s="153"/>
      <c r="AO93" s="153"/>
    </row>
    <row r="94" spans="1:41" ht="14.4" customHeight="1" x14ac:dyDescent="0.25">
      <c r="A94" s="76">
        <v>726</v>
      </c>
      <c r="B94" s="72" t="s">
        <v>494</v>
      </c>
      <c r="C94" s="299">
        <v>0</v>
      </c>
      <c r="D94" s="252">
        <v>0</v>
      </c>
      <c r="E94" s="252">
        <v>0</v>
      </c>
      <c r="F94" s="252">
        <v>0</v>
      </c>
      <c r="G94" s="252">
        <v>0</v>
      </c>
      <c r="H94" s="252">
        <v>0</v>
      </c>
      <c r="I94" s="252">
        <v>0</v>
      </c>
      <c r="J94" s="252">
        <v>0</v>
      </c>
      <c r="K94" s="252">
        <v>0</v>
      </c>
      <c r="L94" s="252">
        <v>0</v>
      </c>
      <c r="M94" s="252">
        <v>0</v>
      </c>
      <c r="N94" s="355">
        <v>6472</v>
      </c>
      <c r="O94" s="355">
        <v>4690</v>
      </c>
      <c r="P94" s="252">
        <v>0</v>
      </c>
      <c r="Q94" s="252">
        <v>0</v>
      </c>
      <c r="R94" s="252">
        <v>0</v>
      </c>
      <c r="S94" s="252">
        <v>0</v>
      </c>
      <c r="T94" s="252">
        <v>0</v>
      </c>
      <c r="U94" s="252">
        <v>0</v>
      </c>
      <c r="V94" s="252">
        <v>0</v>
      </c>
      <c r="W94" s="252">
        <v>0</v>
      </c>
      <c r="X94" s="252">
        <v>0</v>
      </c>
      <c r="Y94" s="252">
        <v>0</v>
      </c>
      <c r="Z94" s="252">
        <v>0</v>
      </c>
      <c r="AA94" s="252">
        <v>0</v>
      </c>
      <c r="AB94" s="252">
        <v>0</v>
      </c>
      <c r="AC94" s="252">
        <v>0</v>
      </c>
      <c r="AD94" s="252">
        <v>0</v>
      </c>
      <c r="AE94" s="252">
        <v>0</v>
      </c>
      <c r="AF94" s="252">
        <v>0</v>
      </c>
      <c r="AG94" s="252">
        <v>0</v>
      </c>
      <c r="AH94" s="252">
        <v>0</v>
      </c>
      <c r="AI94" s="252">
        <v>0</v>
      </c>
      <c r="AJ94" s="252">
        <v>0</v>
      </c>
      <c r="AK94" s="356">
        <f t="shared" si="14"/>
        <v>11162</v>
      </c>
      <c r="AL94" s="151"/>
      <c r="AM94" s="153"/>
      <c r="AO94" s="153"/>
    </row>
    <row r="95" spans="1:41" ht="14.4" customHeight="1" x14ac:dyDescent="0.25">
      <c r="A95" s="76">
        <v>732</v>
      </c>
      <c r="B95" s="72" t="s">
        <v>401</v>
      </c>
      <c r="C95" s="299">
        <v>0</v>
      </c>
      <c r="D95" s="250">
        <v>0</v>
      </c>
      <c r="E95" s="252">
        <v>0</v>
      </c>
      <c r="F95" s="252">
        <v>0</v>
      </c>
      <c r="G95" s="252">
        <v>0</v>
      </c>
      <c r="H95" s="252">
        <v>0</v>
      </c>
      <c r="I95" s="252">
        <v>0</v>
      </c>
      <c r="J95" s="252">
        <v>0</v>
      </c>
      <c r="K95" s="252">
        <v>0</v>
      </c>
      <c r="L95" s="251">
        <v>0</v>
      </c>
      <c r="M95" s="355">
        <v>2181</v>
      </c>
      <c r="N95" s="252">
        <v>0</v>
      </c>
      <c r="O95" s="252">
        <v>0</v>
      </c>
      <c r="P95" s="252">
        <v>0</v>
      </c>
      <c r="Q95" s="252">
        <v>0</v>
      </c>
      <c r="R95" s="252">
        <v>0</v>
      </c>
      <c r="S95" s="252">
        <v>0</v>
      </c>
      <c r="T95" s="252">
        <v>0</v>
      </c>
      <c r="U95" s="252">
        <v>0</v>
      </c>
      <c r="V95" s="251">
        <v>0</v>
      </c>
      <c r="W95" s="355">
        <v>0</v>
      </c>
      <c r="X95" s="252">
        <v>0</v>
      </c>
      <c r="Y95" s="252">
        <v>0</v>
      </c>
      <c r="Z95" s="252">
        <v>0</v>
      </c>
      <c r="AA95" s="252">
        <v>0</v>
      </c>
      <c r="AB95" s="252">
        <v>0</v>
      </c>
      <c r="AC95" s="252">
        <v>0</v>
      </c>
      <c r="AD95" s="259">
        <v>0</v>
      </c>
      <c r="AE95" s="252">
        <v>0</v>
      </c>
      <c r="AF95" s="259">
        <v>0</v>
      </c>
      <c r="AG95" s="252">
        <v>0</v>
      </c>
      <c r="AH95" s="252">
        <v>0</v>
      </c>
      <c r="AI95" s="259">
        <v>0</v>
      </c>
      <c r="AJ95" s="252">
        <v>0</v>
      </c>
      <c r="AK95" s="356">
        <f t="shared" si="14"/>
        <v>2181</v>
      </c>
      <c r="AL95" s="151"/>
      <c r="AM95" s="153"/>
      <c r="AO95" s="153"/>
    </row>
    <row r="96" spans="1:41" ht="14.4" customHeight="1" x14ac:dyDescent="0.25">
      <c r="A96" s="396" t="s">
        <v>185</v>
      </c>
      <c r="B96" s="397"/>
      <c r="C96" s="248">
        <f t="shared" ref="C96:AJ96" si="15">SUM(C85:C95)</f>
        <v>-257</v>
      </c>
      <c r="D96" s="355">
        <f t="shared" si="15"/>
        <v>0</v>
      </c>
      <c r="E96" s="355">
        <f t="shared" si="15"/>
        <v>0</v>
      </c>
      <c r="F96" s="252">
        <f t="shared" si="15"/>
        <v>0</v>
      </c>
      <c r="G96" s="252">
        <f t="shared" si="15"/>
        <v>0</v>
      </c>
      <c r="H96" s="355">
        <f t="shared" si="15"/>
        <v>0</v>
      </c>
      <c r="I96" s="355">
        <f t="shared" si="15"/>
        <v>250</v>
      </c>
      <c r="J96" s="355">
        <f t="shared" si="15"/>
        <v>0</v>
      </c>
      <c r="K96" s="355">
        <f t="shared" si="15"/>
        <v>0</v>
      </c>
      <c r="L96" s="355">
        <f t="shared" si="15"/>
        <v>0</v>
      </c>
      <c r="M96" s="355">
        <f t="shared" si="15"/>
        <v>16656</v>
      </c>
      <c r="N96" s="247">
        <f t="shared" si="15"/>
        <v>6472</v>
      </c>
      <c r="O96" s="247">
        <f t="shared" si="15"/>
        <v>4690</v>
      </c>
      <c r="P96" s="265">
        <f t="shared" si="15"/>
        <v>0</v>
      </c>
      <c r="Q96" s="355">
        <f t="shared" si="15"/>
        <v>1487</v>
      </c>
      <c r="R96" s="355">
        <f t="shared" si="15"/>
        <v>0</v>
      </c>
      <c r="S96" s="253">
        <f t="shared" si="15"/>
        <v>0</v>
      </c>
      <c r="T96" s="355">
        <f t="shared" si="15"/>
        <v>0</v>
      </c>
      <c r="U96" s="355">
        <f t="shared" si="15"/>
        <v>33</v>
      </c>
      <c r="V96" s="355">
        <f t="shared" si="15"/>
        <v>0</v>
      </c>
      <c r="W96" s="355">
        <f t="shared" si="15"/>
        <v>0</v>
      </c>
      <c r="X96" s="252">
        <f t="shared" si="15"/>
        <v>0</v>
      </c>
      <c r="Y96" s="252">
        <f t="shared" si="15"/>
        <v>0</v>
      </c>
      <c r="Z96" s="252">
        <f t="shared" si="15"/>
        <v>0</v>
      </c>
      <c r="AA96" s="252">
        <f t="shared" si="15"/>
        <v>0</v>
      </c>
      <c r="AB96" s="252">
        <f t="shared" si="15"/>
        <v>0</v>
      </c>
      <c r="AC96" s="252">
        <f t="shared" si="15"/>
        <v>0</v>
      </c>
      <c r="AD96" s="247">
        <f t="shared" si="15"/>
        <v>0</v>
      </c>
      <c r="AE96" s="252">
        <f t="shared" si="15"/>
        <v>0</v>
      </c>
      <c r="AF96" s="247">
        <f t="shared" si="15"/>
        <v>-153</v>
      </c>
      <c r="AG96" s="252">
        <f t="shared" si="15"/>
        <v>0</v>
      </c>
      <c r="AH96" s="252">
        <f t="shared" si="15"/>
        <v>0</v>
      </c>
      <c r="AI96" s="355">
        <f t="shared" si="15"/>
        <v>257</v>
      </c>
      <c r="AJ96" s="357">
        <f t="shared" si="15"/>
        <v>0</v>
      </c>
      <c r="AK96" s="356">
        <f t="shared" si="14"/>
        <v>29435</v>
      </c>
      <c r="AL96" s="68"/>
      <c r="AO96" s="153"/>
    </row>
    <row r="97" spans="1:41" ht="8.3000000000000007" customHeight="1" x14ac:dyDescent="0.25">
      <c r="A97" s="74"/>
      <c r="B97" s="75"/>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82"/>
      <c r="AL97" s="151"/>
      <c r="AM97" s="153"/>
      <c r="AN97" s="153"/>
      <c r="AO97" s="153"/>
    </row>
    <row r="98" spans="1:41" ht="14.4" customHeight="1" x14ac:dyDescent="0.25">
      <c r="A98" s="69" t="s">
        <v>186</v>
      </c>
      <c r="B98" s="70" t="s">
        <v>187</v>
      </c>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318"/>
      <c r="AL98" s="151"/>
      <c r="AM98" s="153"/>
      <c r="AN98" s="153"/>
      <c r="AO98" s="153"/>
    </row>
    <row r="99" spans="1:41" ht="14.4" customHeight="1" x14ac:dyDescent="0.25">
      <c r="A99" s="76">
        <v>810</v>
      </c>
      <c r="B99" s="72" t="s">
        <v>188</v>
      </c>
      <c r="C99" s="248">
        <v>0</v>
      </c>
      <c r="D99" s="247">
        <v>0</v>
      </c>
      <c r="E99" s="252">
        <v>0</v>
      </c>
      <c r="F99" s="252">
        <v>0</v>
      </c>
      <c r="G99" s="252">
        <v>0</v>
      </c>
      <c r="H99" s="355">
        <v>0</v>
      </c>
      <c r="I99" s="355">
        <v>0</v>
      </c>
      <c r="J99" s="355">
        <v>0</v>
      </c>
      <c r="K99" s="247">
        <v>600</v>
      </c>
      <c r="L99" s="355">
        <v>0</v>
      </c>
      <c r="M99" s="355">
        <v>1015</v>
      </c>
      <c r="N99" s="252">
        <v>0</v>
      </c>
      <c r="O99" s="252">
        <v>0</v>
      </c>
      <c r="P99" s="252">
        <v>0</v>
      </c>
      <c r="Q99" s="247">
        <v>0</v>
      </c>
      <c r="R99" s="247">
        <v>0</v>
      </c>
      <c r="S99" s="253">
        <v>0</v>
      </c>
      <c r="T99" s="247">
        <v>9356</v>
      </c>
      <c r="U99" s="247">
        <v>0</v>
      </c>
      <c r="V99" s="247">
        <v>0</v>
      </c>
      <c r="W99" s="247">
        <v>0</v>
      </c>
      <c r="X99" s="252">
        <v>0</v>
      </c>
      <c r="Y99" s="252">
        <v>0</v>
      </c>
      <c r="Z99" s="252">
        <v>0</v>
      </c>
      <c r="AA99" s="252">
        <v>0</v>
      </c>
      <c r="AB99" s="252">
        <v>0</v>
      </c>
      <c r="AC99" s="252">
        <v>0</v>
      </c>
      <c r="AD99" s="247">
        <v>0</v>
      </c>
      <c r="AE99" s="252">
        <v>0</v>
      </c>
      <c r="AF99" s="355">
        <v>114</v>
      </c>
      <c r="AG99" s="252">
        <v>0</v>
      </c>
      <c r="AH99" s="252">
        <v>0</v>
      </c>
      <c r="AI99" s="355">
        <v>133</v>
      </c>
      <c r="AJ99" s="266">
        <v>0</v>
      </c>
      <c r="AK99" s="356">
        <f t="shared" ref="AK99:AK105" si="16">SUM(C99:AJ99)</f>
        <v>11218</v>
      </c>
      <c r="AL99" s="151"/>
      <c r="AM99" s="153"/>
      <c r="AO99" s="153"/>
    </row>
    <row r="100" spans="1:41" ht="14.4" customHeight="1" x14ac:dyDescent="0.25">
      <c r="A100" s="76">
        <v>820</v>
      </c>
      <c r="B100" s="72" t="s">
        <v>189</v>
      </c>
      <c r="C100" s="248">
        <v>0</v>
      </c>
      <c r="D100" s="247">
        <v>748</v>
      </c>
      <c r="E100" s="252">
        <v>0</v>
      </c>
      <c r="F100" s="252">
        <v>0</v>
      </c>
      <c r="G100" s="252">
        <v>0</v>
      </c>
      <c r="H100" s="355">
        <v>0</v>
      </c>
      <c r="I100" s="355">
        <v>0</v>
      </c>
      <c r="J100" s="355">
        <v>0</v>
      </c>
      <c r="K100" s="247">
        <v>0</v>
      </c>
      <c r="L100" s="355">
        <v>0</v>
      </c>
      <c r="M100" s="355">
        <v>0</v>
      </c>
      <c r="N100" s="252">
        <v>0</v>
      </c>
      <c r="O100" s="252">
        <v>0</v>
      </c>
      <c r="P100" s="252">
        <v>0</v>
      </c>
      <c r="Q100" s="247">
        <v>0</v>
      </c>
      <c r="R100" s="247">
        <v>0</v>
      </c>
      <c r="S100" s="253">
        <v>0</v>
      </c>
      <c r="T100" s="247">
        <v>0</v>
      </c>
      <c r="U100" s="247">
        <v>0</v>
      </c>
      <c r="V100" s="247">
        <v>0</v>
      </c>
      <c r="W100" s="247">
        <v>0</v>
      </c>
      <c r="X100" s="252">
        <v>0</v>
      </c>
      <c r="Y100" s="252">
        <v>0</v>
      </c>
      <c r="Z100" s="252">
        <v>0</v>
      </c>
      <c r="AA100" s="252">
        <v>0</v>
      </c>
      <c r="AB100" s="252">
        <v>0</v>
      </c>
      <c r="AC100" s="252">
        <v>0</v>
      </c>
      <c r="AD100" s="247">
        <v>0</v>
      </c>
      <c r="AE100" s="252">
        <v>0</v>
      </c>
      <c r="AF100" s="355">
        <v>0</v>
      </c>
      <c r="AG100" s="252">
        <v>0</v>
      </c>
      <c r="AH100" s="252">
        <v>0</v>
      </c>
      <c r="AI100" s="355">
        <v>0</v>
      </c>
      <c r="AJ100" s="266">
        <v>0</v>
      </c>
      <c r="AK100" s="356">
        <f t="shared" si="16"/>
        <v>748</v>
      </c>
      <c r="AL100" s="151"/>
      <c r="AM100" s="153"/>
      <c r="AO100" s="153"/>
    </row>
    <row r="101" spans="1:41" ht="14.4" customHeight="1" x14ac:dyDescent="0.25">
      <c r="A101" s="76">
        <v>821</v>
      </c>
      <c r="B101" s="72" t="s">
        <v>190</v>
      </c>
      <c r="C101" s="248">
        <v>0</v>
      </c>
      <c r="D101" s="247">
        <v>40</v>
      </c>
      <c r="E101" s="252">
        <v>0</v>
      </c>
      <c r="F101" s="252">
        <v>0</v>
      </c>
      <c r="G101" s="252">
        <v>0</v>
      </c>
      <c r="H101" s="355">
        <v>0</v>
      </c>
      <c r="I101" s="355">
        <v>0</v>
      </c>
      <c r="J101" s="355">
        <v>0</v>
      </c>
      <c r="K101" s="247">
        <v>0</v>
      </c>
      <c r="L101" s="355">
        <v>0</v>
      </c>
      <c r="M101" s="355">
        <v>1</v>
      </c>
      <c r="N101" s="252">
        <v>0</v>
      </c>
      <c r="O101" s="252">
        <v>0</v>
      </c>
      <c r="P101" s="252">
        <v>0</v>
      </c>
      <c r="Q101" s="247">
        <v>42</v>
      </c>
      <c r="R101" s="247">
        <v>0</v>
      </c>
      <c r="S101" s="295">
        <v>0</v>
      </c>
      <c r="T101" s="247">
        <v>0</v>
      </c>
      <c r="U101" s="247">
        <v>0</v>
      </c>
      <c r="V101" s="247">
        <v>0</v>
      </c>
      <c r="W101" s="247">
        <v>0</v>
      </c>
      <c r="X101" s="252">
        <v>0</v>
      </c>
      <c r="Y101" s="252">
        <v>0</v>
      </c>
      <c r="Z101" s="252">
        <v>0</v>
      </c>
      <c r="AA101" s="252">
        <v>0</v>
      </c>
      <c r="AB101" s="252">
        <v>0</v>
      </c>
      <c r="AC101" s="252">
        <v>0</v>
      </c>
      <c r="AD101" s="247">
        <v>0</v>
      </c>
      <c r="AE101" s="252">
        <v>0</v>
      </c>
      <c r="AF101" s="355">
        <v>0</v>
      </c>
      <c r="AG101" s="252">
        <v>0</v>
      </c>
      <c r="AH101" s="252">
        <v>0</v>
      </c>
      <c r="AI101" s="355">
        <v>0</v>
      </c>
      <c r="AJ101" s="266">
        <v>0</v>
      </c>
      <c r="AK101" s="356">
        <f t="shared" si="16"/>
        <v>83</v>
      </c>
      <c r="AL101" s="151"/>
      <c r="AM101" s="153"/>
      <c r="AO101" s="153"/>
    </row>
    <row r="102" spans="1:41" ht="14.4" customHeight="1" x14ac:dyDescent="0.25">
      <c r="A102" s="76">
        <v>822</v>
      </c>
      <c r="B102" s="72" t="s">
        <v>191</v>
      </c>
      <c r="C102" s="248">
        <v>0</v>
      </c>
      <c r="D102" s="247">
        <v>0</v>
      </c>
      <c r="E102" s="252">
        <v>0</v>
      </c>
      <c r="F102" s="252">
        <v>0</v>
      </c>
      <c r="G102" s="252">
        <v>0</v>
      </c>
      <c r="H102" s="355">
        <v>0</v>
      </c>
      <c r="I102" s="355">
        <v>0</v>
      </c>
      <c r="J102" s="355">
        <v>0</v>
      </c>
      <c r="K102" s="247">
        <v>0</v>
      </c>
      <c r="L102" s="355">
        <v>0</v>
      </c>
      <c r="M102" s="355">
        <v>80</v>
      </c>
      <c r="N102" s="252">
        <v>0</v>
      </c>
      <c r="O102" s="252">
        <v>0</v>
      </c>
      <c r="P102" s="252">
        <v>0</v>
      </c>
      <c r="Q102" s="247">
        <v>0</v>
      </c>
      <c r="R102" s="247">
        <v>0</v>
      </c>
      <c r="S102" s="247">
        <v>0</v>
      </c>
      <c r="T102" s="247">
        <v>0</v>
      </c>
      <c r="U102" s="247">
        <v>0</v>
      </c>
      <c r="V102" s="247">
        <v>0</v>
      </c>
      <c r="W102" s="247">
        <v>0</v>
      </c>
      <c r="X102" s="252">
        <v>0</v>
      </c>
      <c r="Y102" s="252">
        <v>0</v>
      </c>
      <c r="Z102" s="252">
        <v>0</v>
      </c>
      <c r="AA102" s="252">
        <v>0</v>
      </c>
      <c r="AB102" s="252">
        <v>0</v>
      </c>
      <c r="AC102" s="252">
        <v>0</v>
      </c>
      <c r="AD102" s="247">
        <v>0</v>
      </c>
      <c r="AE102" s="252">
        <v>0</v>
      </c>
      <c r="AF102" s="355">
        <v>0</v>
      </c>
      <c r="AG102" s="252">
        <v>0</v>
      </c>
      <c r="AH102" s="252">
        <v>0</v>
      </c>
      <c r="AI102" s="355">
        <v>0</v>
      </c>
      <c r="AJ102" s="266">
        <v>0</v>
      </c>
      <c r="AK102" s="356">
        <f t="shared" si="16"/>
        <v>80</v>
      </c>
      <c r="AL102" s="151"/>
      <c r="AM102" s="153"/>
      <c r="AO102" s="153"/>
    </row>
    <row r="103" spans="1:41" ht="14.4" customHeight="1" x14ac:dyDescent="0.25">
      <c r="A103" s="76">
        <v>823</v>
      </c>
      <c r="B103" s="72" t="s">
        <v>192</v>
      </c>
      <c r="C103" s="299">
        <v>0</v>
      </c>
      <c r="D103" s="260">
        <v>0</v>
      </c>
      <c r="E103" s="252">
        <v>0</v>
      </c>
      <c r="F103" s="252">
        <v>0</v>
      </c>
      <c r="G103" s="252">
        <v>0</v>
      </c>
      <c r="H103" s="260">
        <v>0</v>
      </c>
      <c r="I103" s="260">
        <v>0</v>
      </c>
      <c r="J103" s="260">
        <v>0</v>
      </c>
      <c r="K103" s="260">
        <v>0</v>
      </c>
      <c r="L103" s="260">
        <v>0</v>
      </c>
      <c r="M103" s="355">
        <v>1972</v>
      </c>
      <c r="N103" s="252">
        <v>0</v>
      </c>
      <c r="O103" s="252">
        <v>0</v>
      </c>
      <c r="P103" s="252">
        <v>0</v>
      </c>
      <c r="Q103" s="260">
        <v>0</v>
      </c>
      <c r="R103" s="260">
        <v>0</v>
      </c>
      <c r="S103" s="290">
        <v>0</v>
      </c>
      <c r="T103" s="260">
        <v>0</v>
      </c>
      <c r="U103" s="247">
        <v>0</v>
      </c>
      <c r="V103" s="260">
        <v>0</v>
      </c>
      <c r="W103" s="260">
        <v>0</v>
      </c>
      <c r="X103" s="252">
        <v>0</v>
      </c>
      <c r="Y103" s="252">
        <v>0</v>
      </c>
      <c r="Z103" s="252">
        <v>0</v>
      </c>
      <c r="AA103" s="252">
        <v>0</v>
      </c>
      <c r="AB103" s="252">
        <v>0</v>
      </c>
      <c r="AC103" s="252">
        <v>0</v>
      </c>
      <c r="AD103" s="260">
        <v>0</v>
      </c>
      <c r="AE103" s="252">
        <v>0</v>
      </c>
      <c r="AF103" s="260">
        <v>0</v>
      </c>
      <c r="AG103" s="252">
        <v>0</v>
      </c>
      <c r="AH103" s="252">
        <v>0</v>
      </c>
      <c r="AI103" s="260">
        <v>0</v>
      </c>
      <c r="AJ103" s="259">
        <v>0</v>
      </c>
      <c r="AK103" s="356">
        <f t="shared" si="16"/>
        <v>1972</v>
      </c>
      <c r="AL103" s="151"/>
      <c r="AM103" s="153"/>
      <c r="AO103" s="153"/>
    </row>
    <row r="104" spans="1:41" ht="14.4" customHeight="1" x14ac:dyDescent="0.25">
      <c r="A104" s="76">
        <v>830</v>
      </c>
      <c r="B104" s="72" t="s">
        <v>193</v>
      </c>
      <c r="C104" s="248">
        <v>0</v>
      </c>
      <c r="D104" s="247">
        <v>0</v>
      </c>
      <c r="E104" s="252">
        <v>0</v>
      </c>
      <c r="F104" s="252">
        <v>0</v>
      </c>
      <c r="G104" s="252">
        <v>0</v>
      </c>
      <c r="H104" s="355">
        <v>0</v>
      </c>
      <c r="I104" s="355">
        <v>289</v>
      </c>
      <c r="J104" s="355">
        <v>4831</v>
      </c>
      <c r="K104" s="355">
        <v>7390</v>
      </c>
      <c r="L104" s="355">
        <v>0</v>
      </c>
      <c r="M104" s="355">
        <v>5032</v>
      </c>
      <c r="N104" s="252">
        <v>0</v>
      </c>
      <c r="O104" s="252">
        <v>0</v>
      </c>
      <c r="P104" s="252">
        <v>0</v>
      </c>
      <c r="Q104" s="247">
        <v>0</v>
      </c>
      <c r="R104" s="247">
        <v>0</v>
      </c>
      <c r="S104" s="295">
        <v>0</v>
      </c>
      <c r="T104" s="247">
        <v>0</v>
      </c>
      <c r="U104" s="247">
        <v>0</v>
      </c>
      <c r="V104" s="247">
        <v>0</v>
      </c>
      <c r="W104" s="247">
        <v>0</v>
      </c>
      <c r="X104" s="252">
        <v>0</v>
      </c>
      <c r="Y104" s="252">
        <v>0</v>
      </c>
      <c r="Z104" s="252">
        <v>0</v>
      </c>
      <c r="AA104" s="252">
        <v>0</v>
      </c>
      <c r="AB104" s="252">
        <v>0</v>
      </c>
      <c r="AC104" s="252">
        <v>0</v>
      </c>
      <c r="AD104" s="247">
        <v>0</v>
      </c>
      <c r="AE104" s="252">
        <v>0</v>
      </c>
      <c r="AF104" s="355">
        <v>0</v>
      </c>
      <c r="AG104" s="252">
        <v>0</v>
      </c>
      <c r="AH104" s="252">
        <v>0</v>
      </c>
      <c r="AI104" s="355">
        <v>0</v>
      </c>
      <c r="AJ104" s="248">
        <v>32422</v>
      </c>
      <c r="AK104" s="356">
        <f t="shared" si="16"/>
        <v>49964</v>
      </c>
      <c r="AL104" s="151"/>
      <c r="AM104" s="153"/>
      <c r="AO104" s="153"/>
    </row>
    <row r="105" spans="1:41" ht="14.4" customHeight="1" x14ac:dyDescent="0.25">
      <c r="A105" s="396" t="s">
        <v>194</v>
      </c>
      <c r="B105" s="397"/>
      <c r="C105" s="248">
        <f>SUM(C99:C104)</f>
        <v>0</v>
      </c>
      <c r="D105" s="355">
        <f t="shared" ref="D105:AJ105" si="17">SUM(D99:D104)</f>
        <v>788</v>
      </c>
      <c r="E105" s="252">
        <f t="shared" si="17"/>
        <v>0</v>
      </c>
      <c r="F105" s="252">
        <f t="shared" si="17"/>
        <v>0</v>
      </c>
      <c r="G105" s="252">
        <f t="shared" si="17"/>
        <v>0</v>
      </c>
      <c r="H105" s="355">
        <f t="shared" si="17"/>
        <v>0</v>
      </c>
      <c r="I105" s="355">
        <f t="shared" si="17"/>
        <v>289</v>
      </c>
      <c r="J105" s="355">
        <f t="shared" si="17"/>
        <v>4831</v>
      </c>
      <c r="K105" s="355">
        <f t="shared" si="17"/>
        <v>7990</v>
      </c>
      <c r="L105" s="355">
        <f t="shared" si="17"/>
        <v>0</v>
      </c>
      <c r="M105" s="355">
        <f t="shared" si="17"/>
        <v>8100</v>
      </c>
      <c r="N105" s="252">
        <f t="shared" si="17"/>
        <v>0</v>
      </c>
      <c r="O105" s="252">
        <f t="shared" si="17"/>
        <v>0</v>
      </c>
      <c r="P105" s="252">
        <f t="shared" si="17"/>
        <v>0</v>
      </c>
      <c r="Q105" s="247">
        <f t="shared" si="17"/>
        <v>42</v>
      </c>
      <c r="R105" s="247">
        <f t="shared" si="17"/>
        <v>0</v>
      </c>
      <c r="S105" s="247">
        <f t="shared" si="17"/>
        <v>0</v>
      </c>
      <c r="T105" s="247">
        <f t="shared" si="17"/>
        <v>9356</v>
      </c>
      <c r="U105" s="247">
        <f t="shared" si="17"/>
        <v>0</v>
      </c>
      <c r="V105" s="247">
        <f t="shared" si="17"/>
        <v>0</v>
      </c>
      <c r="W105" s="247">
        <f t="shared" si="17"/>
        <v>0</v>
      </c>
      <c r="X105" s="252">
        <f t="shared" si="17"/>
        <v>0</v>
      </c>
      <c r="Y105" s="252">
        <f t="shared" si="17"/>
        <v>0</v>
      </c>
      <c r="Z105" s="252">
        <f t="shared" si="17"/>
        <v>0</v>
      </c>
      <c r="AA105" s="252">
        <f t="shared" si="17"/>
        <v>0</v>
      </c>
      <c r="AB105" s="252">
        <f t="shared" si="17"/>
        <v>0</v>
      </c>
      <c r="AC105" s="252">
        <f>SUM(AC99:AC104)</f>
        <v>0</v>
      </c>
      <c r="AD105" s="247">
        <f t="shared" si="17"/>
        <v>0</v>
      </c>
      <c r="AE105" s="252">
        <f t="shared" si="17"/>
        <v>0</v>
      </c>
      <c r="AF105" s="247">
        <f t="shared" si="17"/>
        <v>114</v>
      </c>
      <c r="AG105" s="252">
        <f t="shared" si="17"/>
        <v>0</v>
      </c>
      <c r="AH105" s="252">
        <f t="shared" si="17"/>
        <v>0</v>
      </c>
      <c r="AI105" s="355">
        <f t="shared" si="17"/>
        <v>133</v>
      </c>
      <c r="AJ105" s="285">
        <f t="shared" si="17"/>
        <v>32422</v>
      </c>
      <c r="AK105" s="356">
        <f t="shared" si="16"/>
        <v>64065</v>
      </c>
      <c r="AL105" s="68"/>
      <c r="AO105" s="153"/>
    </row>
    <row r="106" spans="1:41" ht="8.3000000000000007" customHeight="1" x14ac:dyDescent="0.25">
      <c r="A106" s="74"/>
      <c r="B106" s="75"/>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60"/>
      <c r="AK106" s="282"/>
      <c r="AL106" s="151"/>
      <c r="AM106" s="153"/>
      <c r="AN106" s="153"/>
      <c r="AO106" s="153"/>
    </row>
    <row r="107" spans="1:41" x14ac:dyDescent="0.25">
      <c r="A107" s="69" t="s">
        <v>195</v>
      </c>
      <c r="B107" s="70" t="s">
        <v>196</v>
      </c>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318"/>
      <c r="AL107" s="151"/>
      <c r="AM107" s="153"/>
      <c r="AN107" s="153"/>
      <c r="AO107" s="153"/>
    </row>
    <row r="108" spans="1:41" ht="14.4" customHeight="1" x14ac:dyDescent="0.25">
      <c r="A108" s="76">
        <v>911</v>
      </c>
      <c r="B108" s="72" t="s">
        <v>197</v>
      </c>
      <c r="C108" s="248">
        <v>0</v>
      </c>
      <c r="D108" s="247">
        <v>0</v>
      </c>
      <c r="E108" s="252">
        <v>0</v>
      </c>
      <c r="F108" s="252">
        <v>0</v>
      </c>
      <c r="G108" s="252">
        <v>0</v>
      </c>
      <c r="H108" s="247">
        <v>0</v>
      </c>
      <c r="I108" s="247">
        <v>0</v>
      </c>
      <c r="J108" s="247">
        <v>0</v>
      </c>
      <c r="K108" s="247">
        <v>0</v>
      </c>
      <c r="L108" s="247">
        <v>0</v>
      </c>
      <c r="M108" s="247">
        <v>0</v>
      </c>
      <c r="N108" s="252">
        <v>0</v>
      </c>
      <c r="O108" s="252">
        <v>0</v>
      </c>
      <c r="P108" s="252">
        <v>0</v>
      </c>
      <c r="Q108" s="247">
        <v>0</v>
      </c>
      <c r="R108" s="247">
        <v>0</v>
      </c>
      <c r="S108" s="253">
        <v>0</v>
      </c>
      <c r="T108" s="247">
        <v>0</v>
      </c>
      <c r="U108" s="247">
        <v>0</v>
      </c>
      <c r="V108" s="247">
        <v>0</v>
      </c>
      <c r="W108" s="247">
        <v>0</v>
      </c>
      <c r="X108" s="252">
        <v>0</v>
      </c>
      <c r="Y108" s="252">
        <v>0</v>
      </c>
      <c r="Z108" s="252">
        <v>0</v>
      </c>
      <c r="AA108" s="252">
        <v>0</v>
      </c>
      <c r="AB108" s="252">
        <v>0</v>
      </c>
      <c r="AC108" s="252">
        <v>0</v>
      </c>
      <c r="AD108" s="355">
        <v>0</v>
      </c>
      <c r="AE108" s="252">
        <v>0</v>
      </c>
      <c r="AF108" s="355">
        <v>0</v>
      </c>
      <c r="AG108" s="252">
        <v>0</v>
      </c>
      <c r="AH108" s="252">
        <v>0</v>
      </c>
      <c r="AI108" s="355">
        <v>0</v>
      </c>
      <c r="AJ108" s="250">
        <v>0</v>
      </c>
      <c r="AK108" s="356">
        <f t="shared" ref="AK108:AK130" si="18">SUM(C108:AJ108)</f>
        <v>0</v>
      </c>
      <c r="AL108" s="151"/>
      <c r="AM108" s="153"/>
      <c r="AO108" s="153"/>
    </row>
    <row r="109" spans="1:41" ht="14.4" customHeight="1" x14ac:dyDescent="0.25">
      <c r="A109" s="76">
        <v>913</v>
      </c>
      <c r="B109" s="72" t="s">
        <v>198</v>
      </c>
      <c r="C109" s="248">
        <v>0</v>
      </c>
      <c r="D109" s="362">
        <v>0</v>
      </c>
      <c r="E109" s="247">
        <v>1387</v>
      </c>
      <c r="F109" s="252">
        <v>0</v>
      </c>
      <c r="G109" s="252">
        <v>0</v>
      </c>
      <c r="H109" s="247">
        <v>0</v>
      </c>
      <c r="I109" s="247">
        <v>0</v>
      </c>
      <c r="J109" s="247">
        <v>0</v>
      </c>
      <c r="K109" s="247">
        <v>0</v>
      </c>
      <c r="L109" s="247">
        <v>-41</v>
      </c>
      <c r="M109" s="247">
        <v>536</v>
      </c>
      <c r="N109" s="252">
        <v>0</v>
      </c>
      <c r="O109" s="252">
        <v>0</v>
      </c>
      <c r="P109" s="252">
        <v>0</v>
      </c>
      <c r="Q109" s="247">
        <v>0</v>
      </c>
      <c r="R109" s="247">
        <v>0</v>
      </c>
      <c r="S109" s="253">
        <v>0</v>
      </c>
      <c r="T109" s="247">
        <v>0</v>
      </c>
      <c r="U109" s="247">
        <v>0</v>
      </c>
      <c r="V109" s="247">
        <v>0</v>
      </c>
      <c r="W109" s="247">
        <v>0</v>
      </c>
      <c r="X109" s="252">
        <v>0</v>
      </c>
      <c r="Y109" s="252">
        <v>0</v>
      </c>
      <c r="Z109" s="252">
        <v>0</v>
      </c>
      <c r="AA109" s="252">
        <v>0</v>
      </c>
      <c r="AB109" s="252">
        <v>0</v>
      </c>
      <c r="AC109" s="252">
        <v>0</v>
      </c>
      <c r="AD109" s="355">
        <v>0</v>
      </c>
      <c r="AE109" s="252">
        <v>0</v>
      </c>
      <c r="AF109" s="355">
        <v>0</v>
      </c>
      <c r="AG109" s="252">
        <v>0</v>
      </c>
      <c r="AH109" s="252">
        <v>0</v>
      </c>
      <c r="AI109" s="355">
        <v>0</v>
      </c>
      <c r="AJ109" s="250">
        <v>0</v>
      </c>
      <c r="AK109" s="356">
        <f t="shared" si="18"/>
        <v>1882</v>
      </c>
      <c r="AL109" s="151"/>
      <c r="AM109" s="153"/>
      <c r="AO109" s="153"/>
    </row>
    <row r="110" spans="1:41" ht="14.4" customHeight="1" x14ac:dyDescent="0.25">
      <c r="A110" s="76">
        <v>914</v>
      </c>
      <c r="B110" s="72" t="s">
        <v>199</v>
      </c>
      <c r="C110" s="248">
        <v>117</v>
      </c>
      <c r="D110" s="247">
        <v>308</v>
      </c>
      <c r="E110" s="252">
        <v>0</v>
      </c>
      <c r="F110" s="247">
        <v>13932</v>
      </c>
      <c r="G110" s="252">
        <v>0</v>
      </c>
      <c r="H110" s="247">
        <v>0</v>
      </c>
      <c r="I110" s="247">
        <v>0</v>
      </c>
      <c r="J110" s="247">
        <v>0</v>
      </c>
      <c r="K110" s="247">
        <v>0</v>
      </c>
      <c r="L110" s="247">
        <v>0</v>
      </c>
      <c r="M110" s="247">
        <v>0</v>
      </c>
      <c r="N110" s="252">
        <v>0</v>
      </c>
      <c r="O110" s="252">
        <v>0</v>
      </c>
      <c r="P110" s="252">
        <v>0</v>
      </c>
      <c r="Q110" s="247">
        <v>0</v>
      </c>
      <c r="R110" s="247">
        <v>0</v>
      </c>
      <c r="S110" s="253">
        <v>0</v>
      </c>
      <c r="T110" s="247">
        <v>0</v>
      </c>
      <c r="U110" s="247">
        <v>0</v>
      </c>
      <c r="V110" s="247">
        <v>0</v>
      </c>
      <c r="W110" s="247">
        <v>0</v>
      </c>
      <c r="X110" s="252">
        <v>0</v>
      </c>
      <c r="Y110" s="252">
        <v>0</v>
      </c>
      <c r="Z110" s="252">
        <v>0</v>
      </c>
      <c r="AA110" s="252">
        <v>0</v>
      </c>
      <c r="AB110" s="252">
        <v>0</v>
      </c>
      <c r="AC110" s="252">
        <v>0</v>
      </c>
      <c r="AD110" s="355">
        <v>0</v>
      </c>
      <c r="AE110" s="252">
        <v>0</v>
      </c>
      <c r="AF110" s="355">
        <v>0</v>
      </c>
      <c r="AG110" s="252">
        <v>0</v>
      </c>
      <c r="AH110" s="252">
        <v>0</v>
      </c>
      <c r="AI110" s="355">
        <v>0</v>
      </c>
      <c r="AJ110" s="250">
        <v>0</v>
      </c>
      <c r="AK110" s="356">
        <f t="shared" si="18"/>
        <v>14357</v>
      </c>
      <c r="AL110" s="151"/>
      <c r="AM110" s="153"/>
      <c r="AO110" s="153"/>
    </row>
    <row r="111" spans="1:41" ht="14.4" customHeight="1" x14ac:dyDescent="0.25">
      <c r="A111" s="76">
        <v>921</v>
      </c>
      <c r="B111" s="72" t="s">
        <v>570</v>
      </c>
      <c r="C111" s="299">
        <v>0</v>
      </c>
      <c r="D111" s="260">
        <v>0</v>
      </c>
      <c r="E111" s="252">
        <v>0</v>
      </c>
      <c r="F111" s="252">
        <v>0</v>
      </c>
      <c r="G111" s="252">
        <v>0</v>
      </c>
      <c r="H111" s="260">
        <v>0</v>
      </c>
      <c r="I111" s="260">
        <v>0</v>
      </c>
      <c r="J111" s="260">
        <v>0</v>
      </c>
      <c r="K111" s="260">
        <v>0</v>
      </c>
      <c r="L111" s="260">
        <v>0</v>
      </c>
      <c r="M111" s="260">
        <v>0</v>
      </c>
      <c r="N111" s="252">
        <v>0</v>
      </c>
      <c r="O111" s="252">
        <v>0</v>
      </c>
      <c r="P111" s="252">
        <v>0</v>
      </c>
      <c r="Q111" s="247">
        <v>137761</v>
      </c>
      <c r="R111" s="268">
        <v>0</v>
      </c>
      <c r="S111" s="252">
        <v>0</v>
      </c>
      <c r="T111" s="260">
        <v>0</v>
      </c>
      <c r="U111" s="260">
        <v>0</v>
      </c>
      <c r="V111" s="260">
        <v>0</v>
      </c>
      <c r="W111" s="260">
        <v>0</v>
      </c>
      <c r="X111" s="252">
        <v>0</v>
      </c>
      <c r="Y111" s="252">
        <v>0</v>
      </c>
      <c r="Z111" s="252">
        <v>0</v>
      </c>
      <c r="AA111" s="252">
        <v>0</v>
      </c>
      <c r="AB111" s="252">
        <v>0</v>
      </c>
      <c r="AC111" s="252">
        <v>0</v>
      </c>
      <c r="AD111" s="260">
        <v>0</v>
      </c>
      <c r="AE111" s="252">
        <v>0</v>
      </c>
      <c r="AF111" s="260">
        <v>0</v>
      </c>
      <c r="AG111" s="252">
        <v>0</v>
      </c>
      <c r="AH111" s="252">
        <v>0</v>
      </c>
      <c r="AI111" s="260">
        <v>0</v>
      </c>
      <c r="AJ111" s="252">
        <v>0</v>
      </c>
      <c r="AK111" s="363">
        <f t="shared" si="18"/>
        <v>137761</v>
      </c>
      <c r="AL111" s="151"/>
      <c r="AM111" s="153"/>
      <c r="AO111" s="153"/>
    </row>
    <row r="112" spans="1:41" ht="14.4" customHeight="1" x14ac:dyDescent="0.25">
      <c r="A112" s="76">
        <v>922</v>
      </c>
      <c r="B112" s="72" t="s">
        <v>200</v>
      </c>
      <c r="C112" s="248">
        <v>0</v>
      </c>
      <c r="D112" s="247">
        <v>0</v>
      </c>
      <c r="E112" s="252">
        <v>0</v>
      </c>
      <c r="F112" s="252">
        <v>0</v>
      </c>
      <c r="G112" s="252">
        <v>0</v>
      </c>
      <c r="H112" s="247">
        <v>0</v>
      </c>
      <c r="I112" s="247">
        <v>0</v>
      </c>
      <c r="J112" s="247">
        <v>0</v>
      </c>
      <c r="K112" s="247">
        <v>0</v>
      </c>
      <c r="L112" s="247">
        <v>1583</v>
      </c>
      <c r="M112" s="247">
        <v>121</v>
      </c>
      <c r="N112" s="252">
        <v>25</v>
      </c>
      <c r="O112" s="252">
        <v>0</v>
      </c>
      <c r="P112" s="252">
        <v>0</v>
      </c>
      <c r="Q112" s="247">
        <v>0</v>
      </c>
      <c r="R112" s="247">
        <v>0</v>
      </c>
      <c r="S112" s="253">
        <v>0</v>
      </c>
      <c r="T112" s="247">
        <v>253</v>
      </c>
      <c r="U112" s="247">
        <v>0</v>
      </c>
      <c r="V112" s="247">
        <v>0</v>
      </c>
      <c r="W112" s="247">
        <v>0</v>
      </c>
      <c r="X112" s="252">
        <v>0</v>
      </c>
      <c r="Y112" s="252">
        <v>0</v>
      </c>
      <c r="Z112" s="252">
        <v>0</v>
      </c>
      <c r="AA112" s="252">
        <v>0</v>
      </c>
      <c r="AB112" s="252">
        <v>0</v>
      </c>
      <c r="AC112" s="252">
        <v>0</v>
      </c>
      <c r="AD112" s="247">
        <v>0</v>
      </c>
      <c r="AE112" s="252">
        <v>0</v>
      </c>
      <c r="AF112" s="247">
        <v>0</v>
      </c>
      <c r="AG112" s="252">
        <v>0</v>
      </c>
      <c r="AH112" s="252">
        <v>0</v>
      </c>
      <c r="AI112" s="247">
        <v>0</v>
      </c>
      <c r="AJ112" s="266">
        <v>0</v>
      </c>
      <c r="AK112" s="363">
        <f t="shared" si="18"/>
        <v>1982</v>
      </c>
      <c r="AL112" s="151"/>
      <c r="AM112" s="153"/>
      <c r="AO112" s="153"/>
    </row>
    <row r="113" spans="1:42" ht="14.4" customHeight="1" x14ac:dyDescent="0.25">
      <c r="A113" s="76">
        <v>923</v>
      </c>
      <c r="B113" s="72" t="s">
        <v>495</v>
      </c>
      <c r="C113" s="299">
        <v>0</v>
      </c>
      <c r="D113" s="260">
        <v>0</v>
      </c>
      <c r="E113" s="252">
        <v>0</v>
      </c>
      <c r="F113" s="252">
        <v>0</v>
      </c>
      <c r="G113" s="252">
        <v>0</v>
      </c>
      <c r="H113" s="260">
        <v>0</v>
      </c>
      <c r="I113" s="260">
        <v>0</v>
      </c>
      <c r="J113" s="260">
        <v>0</v>
      </c>
      <c r="K113" s="260">
        <v>0</v>
      </c>
      <c r="L113" s="260">
        <v>0</v>
      </c>
      <c r="M113" s="260">
        <v>0</v>
      </c>
      <c r="N113" s="252">
        <v>0</v>
      </c>
      <c r="O113" s="252">
        <v>0</v>
      </c>
      <c r="P113" s="252">
        <v>0</v>
      </c>
      <c r="Q113" s="247">
        <v>102155</v>
      </c>
      <c r="R113" s="268">
        <v>0</v>
      </c>
      <c r="S113" s="252">
        <v>0</v>
      </c>
      <c r="T113" s="260">
        <v>0</v>
      </c>
      <c r="U113" s="260">
        <v>0</v>
      </c>
      <c r="V113" s="260">
        <v>0</v>
      </c>
      <c r="W113" s="260">
        <v>0</v>
      </c>
      <c r="X113" s="252">
        <v>0</v>
      </c>
      <c r="Y113" s="252">
        <v>0</v>
      </c>
      <c r="Z113" s="252">
        <v>0</v>
      </c>
      <c r="AA113" s="252">
        <v>0</v>
      </c>
      <c r="AB113" s="252">
        <v>0</v>
      </c>
      <c r="AC113" s="252">
        <v>0</v>
      </c>
      <c r="AD113" s="260">
        <v>0</v>
      </c>
      <c r="AE113" s="252">
        <v>0</v>
      </c>
      <c r="AF113" s="260">
        <v>0</v>
      </c>
      <c r="AG113" s="252">
        <v>0</v>
      </c>
      <c r="AH113" s="252">
        <v>0</v>
      </c>
      <c r="AI113" s="260">
        <v>0</v>
      </c>
      <c r="AJ113" s="252">
        <v>0</v>
      </c>
      <c r="AK113" s="363">
        <f>SUM(C113:AJ113)</f>
        <v>102155</v>
      </c>
      <c r="AL113" s="151"/>
      <c r="AM113" s="153"/>
      <c r="AO113" s="153"/>
    </row>
    <row r="114" spans="1:42" ht="14.4" customHeight="1" x14ac:dyDescent="0.25">
      <c r="A114" s="76">
        <v>930</v>
      </c>
      <c r="B114" s="72" t="s">
        <v>201</v>
      </c>
      <c r="C114" s="248">
        <v>0</v>
      </c>
      <c r="D114" s="247">
        <v>0</v>
      </c>
      <c r="E114" s="252">
        <v>0</v>
      </c>
      <c r="F114" s="252">
        <v>0</v>
      </c>
      <c r="G114" s="252">
        <v>0</v>
      </c>
      <c r="H114" s="247">
        <v>0</v>
      </c>
      <c r="I114" s="247">
        <v>0</v>
      </c>
      <c r="J114" s="247">
        <v>0</v>
      </c>
      <c r="K114" s="247">
        <v>0</v>
      </c>
      <c r="L114" s="247">
        <v>0</v>
      </c>
      <c r="M114" s="247">
        <v>0</v>
      </c>
      <c r="N114" s="252">
        <v>0</v>
      </c>
      <c r="O114" s="252">
        <v>0</v>
      </c>
      <c r="P114" s="252">
        <v>0</v>
      </c>
      <c r="Q114" s="247">
        <v>0</v>
      </c>
      <c r="R114" s="247">
        <v>0</v>
      </c>
      <c r="S114" s="253">
        <v>0</v>
      </c>
      <c r="T114" s="247">
        <v>0</v>
      </c>
      <c r="U114" s="247">
        <v>0</v>
      </c>
      <c r="V114" s="247">
        <v>0</v>
      </c>
      <c r="W114" s="247">
        <v>0</v>
      </c>
      <c r="X114" s="252">
        <v>0</v>
      </c>
      <c r="Y114" s="252">
        <v>0</v>
      </c>
      <c r="Z114" s="252">
        <v>0</v>
      </c>
      <c r="AA114" s="252">
        <v>0</v>
      </c>
      <c r="AB114" s="252">
        <v>0</v>
      </c>
      <c r="AC114" s="252">
        <v>0</v>
      </c>
      <c r="AD114" s="247">
        <v>0</v>
      </c>
      <c r="AE114" s="252">
        <v>0</v>
      </c>
      <c r="AF114" s="247">
        <v>0</v>
      </c>
      <c r="AG114" s="252">
        <v>0</v>
      </c>
      <c r="AH114" s="252">
        <v>0</v>
      </c>
      <c r="AI114" s="247">
        <v>0</v>
      </c>
      <c r="AJ114" s="250">
        <v>0</v>
      </c>
      <c r="AK114" s="363">
        <f t="shared" si="18"/>
        <v>0</v>
      </c>
      <c r="AL114" s="151"/>
      <c r="AM114" s="153"/>
      <c r="AO114" s="153"/>
    </row>
    <row r="115" spans="1:42" ht="14.4" customHeight="1" x14ac:dyDescent="0.25">
      <c r="A115" s="76">
        <v>931</v>
      </c>
      <c r="B115" s="72" t="s">
        <v>202</v>
      </c>
      <c r="C115" s="299">
        <v>0</v>
      </c>
      <c r="D115" s="290">
        <v>0</v>
      </c>
      <c r="E115" s="252">
        <v>0</v>
      </c>
      <c r="F115" s="252">
        <v>0</v>
      </c>
      <c r="G115" s="252">
        <v>0</v>
      </c>
      <c r="H115" s="290">
        <v>0</v>
      </c>
      <c r="I115" s="290">
        <v>0</v>
      </c>
      <c r="J115" s="290">
        <v>0</v>
      </c>
      <c r="K115" s="290">
        <v>0</v>
      </c>
      <c r="L115" s="290">
        <v>0</v>
      </c>
      <c r="M115" s="291">
        <v>0</v>
      </c>
      <c r="N115" s="247">
        <v>4714</v>
      </c>
      <c r="O115" s="250">
        <v>0</v>
      </c>
      <c r="P115" s="252">
        <v>0</v>
      </c>
      <c r="Q115" s="290">
        <v>0</v>
      </c>
      <c r="R115" s="290">
        <v>0</v>
      </c>
      <c r="S115" s="252">
        <v>0</v>
      </c>
      <c r="T115" s="290">
        <v>0</v>
      </c>
      <c r="U115" s="290">
        <v>0</v>
      </c>
      <c r="V115" s="290">
        <v>0</v>
      </c>
      <c r="W115" s="290">
        <v>0</v>
      </c>
      <c r="X115" s="252">
        <v>0</v>
      </c>
      <c r="Y115" s="252">
        <v>0</v>
      </c>
      <c r="Z115" s="252">
        <v>0</v>
      </c>
      <c r="AA115" s="252">
        <v>0</v>
      </c>
      <c r="AB115" s="252">
        <v>0</v>
      </c>
      <c r="AC115" s="252">
        <v>0</v>
      </c>
      <c r="AD115" s="290">
        <v>0</v>
      </c>
      <c r="AE115" s="252">
        <v>0</v>
      </c>
      <c r="AF115" s="290">
        <v>0</v>
      </c>
      <c r="AG115" s="252">
        <v>0</v>
      </c>
      <c r="AH115" s="252">
        <v>0</v>
      </c>
      <c r="AI115" s="290">
        <v>0</v>
      </c>
      <c r="AJ115" s="252">
        <v>0</v>
      </c>
      <c r="AK115" s="356">
        <f t="shared" si="18"/>
        <v>4714</v>
      </c>
      <c r="AL115" s="151"/>
      <c r="AM115" s="153"/>
      <c r="AO115" s="153"/>
    </row>
    <row r="116" spans="1:42" ht="14.4" customHeight="1" x14ac:dyDescent="0.25">
      <c r="A116" s="76">
        <v>932</v>
      </c>
      <c r="B116" s="72" t="s">
        <v>203</v>
      </c>
      <c r="C116" s="299">
        <v>0</v>
      </c>
      <c r="D116" s="252">
        <v>0</v>
      </c>
      <c r="E116" s="252">
        <v>0</v>
      </c>
      <c r="F116" s="252">
        <v>0</v>
      </c>
      <c r="G116" s="252">
        <v>0</v>
      </c>
      <c r="H116" s="252">
        <v>0</v>
      </c>
      <c r="I116" s="252">
        <v>0</v>
      </c>
      <c r="J116" s="252">
        <v>0</v>
      </c>
      <c r="K116" s="252">
        <v>0</v>
      </c>
      <c r="L116" s="252">
        <v>0</v>
      </c>
      <c r="M116" s="251">
        <v>0</v>
      </c>
      <c r="N116" s="247">
        <v>17928</v>
      </c>
      <c r="O116" s="252">
        <v>0</v>
      </c>
      <c r="P116" s="252">
        <v>0</v>
      </c>
      <c r="Q116" s="252">
        <v>0</v>
      </c>
      <c r="R116" s="252">
        <v>0</v>
      </c>
      <c r="S116" s="252">
        <v>0</v>
      </c>
      <c r="T116" s="252">
        <v>0</v>
      </c>
      <c r="U116" s="252">
        <v>0</v>
      </c>
      <c r="V116" s="252">
        <v>0</v>
      </c>
      <c r="W116" s="252">
        <v>0</v>
      </c>
      <c r="X116" s="252">
        <v>0</v>
      </c>
      <c r="Y116" s="252">
        <v>0</v>
      </c>
      <c r="Z116" s="252">
        <v>0</v>
      </c>
      <c r="AA116" s="252">
        <v>0</v>
      </c>
      <c r="AB116" s="252">
        <v>0</v>
      </c>
      <c r="AC116" s="252">
        <v>0</v>
      </c>
      <c r="AD116" s="252">
        <v>0</v>
      </c>
      <c r="AE116" s="252">
        <v>0</v>
      </c>
      <c r="AF116" s="252">
        <v>0</v>
      </c>
      <c r="AG116" s="252">
        <v>0</v>
      </c>
      <c r="AH116" s="252">
        <v>0</v>
      </c>
      <c r="AI116" s="252">
        <v>0</v>
      </c>
      <c r="AJ116" s="252">
        <v>0</v>
      </c>
      <c r="AK116" s="363">
        <f t="shared" si="18"/>
        <v>17928</v>
      </c>
      <c r="AL116" s="151"/>
      <c r="AM116" s="153"/>
      <c r="AO116" s="153"/>
    </row>
    <row r="117" spans="1:42" ht="14.4" customHeight="1" x14ac:dyDescent="0.25">
      <c r="A117" s="76">
        <v>933</v>
      </c>
      <c r="B117" s="72" t="s">
        <v>204</v>
      </c>
      <c r="C117" s="299">
        <v>0</v>
      </c>
      <c r="D117" s="252">
        <v>0</v>
      </c>
      <c r="E117" s="252">
        <v>0</v>
      </c>
      <c r="F117" s="252">
        <v>0</v>
      </c>
      <c r="G117" s="252">
        <v>0</v>
      </c>
      <c r="H117" s="252">
        <v>0</v>
      </c>
      <c r="I117" s="252">
        <v>0</v>
      </c>
      <c r="J117" s="252">
        <v>0</v>
      </c>
      <c r="K117" s="252">
        <v>0</v>
      </c>
      <c r="L117" s="252">
        <v>0</v>
      </c>
      <c r="M117" s="251">
        <v>0</v>
      </c>
      <c r="N117" s="247">
        <v>0</v>
      </c>
      <c r="O117" s="247">
        <v>0</v>
      </c>
      <c r="P117" s="252">
        <v>0</v>
      </c>
      <c r="Q117" s="252">
        <v>0</v>
      </c>
      <c r="R117" s="252">
        <v>0</v>
      </c>
      <c r="S117" s="252">
        <v>0</v>
      </c>
      <c r="T117" s="252">
        <v>0</v>
      </c>
      <c r="U117" s="252">
        <v>0</v>
      </c>
      <c r="V117" s="252">
        <v>0</v>
      </c>
      <c r="W117" s="252">
        <v>0</v>
      </c>
      <c r="X117" s="252">
        <v>0</v>
      </c>
      <c r="Y117" s="252">
        <v>0</v>
      </c>
      <c r="Z117" s="252">
        <v>0</v>
      </c>
      <c r="AA117" s="252">
        <v>0</v>
      </c>
      <c r="AB117" s="252">
        <v>0</v>
      </c>
      <c r="AC117" s="252">
        <v>0</v>
      </c>
      <c r="AD117" s="252">
        <v>0</v>
      </c>
      <c r="AE117" s="252">
        <v>0</v>
      </c>
      <c r="AF117" s="252">
        <v>0</v>
      </c>
      <c r="AG117" s="252">
        <v>0</v>
      </c>
      <c r="AH117" s="252">
        <v>0</v>
      </c>
      <c r="AI117" s="252">
        <v>0</v>
      </c>
      <c r="AJ117" s="252">
        <v>0</v>
      </c>
      <c r="AK117" s="363">
        <f t="shared" si="18"/>
        <v>0</v>
      </c>
      <c r="AL117" s="151"/>
      <c r="AM117" s="153"/>
      <c r="AO117" s="153"/>
    </row>
    <row r="118" spans="1:42" ht="14.4" customHeight="1" x14ac:dyDescent="0.25">
      <c r="A118" s="76">
        <v>934</v>
      </c>
      <c r="B118" s="72" t="s">
        <v>205</v>
      </c>
      <c r="C118" s="299">
        <v>0</v>
      </c>
      <c r="D118" s="252">
        <v>0</v>
      </c>
      <c r="E118" s="252">
        <v>0</v>
      </c>
      <c r="F118" s="252">
        <v>0</v>
      </c>
      <c r="G118" s="252">
        <v>0</v>
      </c>
      <c r="H118" s="252">
        <v>0</v>
      </c>
      <c r="I118" s="252">
        <v>0</v>
      </c>
      <c r="J118" s="252">
        <v>0</v>
      </c>
      <c r="K118" s="252">
        <v>0</v>
      </c>
      <c r="L118" s="252">
        <v>0</v>
      </c>
      <c r="M118" s="252">
        <v>0</v>
      </c>
      <c r="N118" s="252">
        <v>0</v>
      </c>
      <c r="O118" s="252">
        <v>0</v>
      </c>
      <c r="P118" s="247">
        <v>0</v>
      </c>
      <c r="Q118" s="252">
        <v>0</v>
      </c>
      <c r="R118" s="252">
        <v>0</v>
      </c>
      <c r="S118" s="252">
        <v>0</v>
      </c>
      <c r="T118" s="252">
        <v>0</v>
      </c>
      <c r="U118" s="252">
        <v>0</v>
      </c>
      <c r="V118" s="252">
        <v>0</v>
      </c>
      <c r="W118" s="252">
        <v>0</v>
      </c>
      <c r="X118" s="252">
        <v>0</v>
      </c>
      <c r="Y118" s="252">
        <v>0</v>
      </c>
      <c r="Z118" s="252">
        <v>0</v>
      </c>
      <c r="AA118" s="252">
        <v>0</v>
      </c>
      <c r="AB118" s="252">
        <v>0</v>
      </c>
      <c r="AC118" s="252">
        <v>0</v>
      </c>
      <c r="AD118" s="252">
        <v>0</v>
      </c>
      <c r="AE118" s="252">
        <v>0</v>
      </c>
      <c r="AF118" s="252">
        <v>0</v>
      </c>
      <c r="AG118" s="252">
        <v>0</v>
      </c>
      <c r="AH118" s="252">
        <v>0</v>
      </c>
      <c r="AI118" s="252">
        <v>0</v>
      </c>
      <c r="AJ118" s="252">
        <v>0</v>
      </c>
      <c r="AK118" s="363">
        <f t="shared" si="18"/>
        <v>0</v>
      </c>
      <c r="AL118" s="151"/>
      <c r="AM118" s="153"/>
      <c r="AO118" s="153"/>
    </row>
    <row r="119" spans="1:42" ht="14.4" customHeight="1" x14ac:dyDescent="0.25">
      <c r="A119" s="76">
        <v>935</v>
      </c>
      <c r="B119" s="72" t="s">
        <v>206</v>
      </c>
      <c r="C119" s="299">
        <v>0</v>
      </c>
      <c r="D119" s="252">
        <v>0</v>
      </c>
      <c r="E119" s="252">
        <v>0</v>
      </c>
      <c r="F119" s="252">
        <v>0</v>
      </c>
      <c r="G119" s="252">
        <v>0</v>
      </c>
      <c r="H119" s="252">
        <v>0</v>
      </c>
      <c r="I119" s="252">
        <v>0</v>
      </c>
      <c r="J119" s="252">
        <v>0</v>
      </c>
      <c r="K119" s="252">
        <v>0</v>
      </c>
      <c r="L119" s="252">
        <v>0</v>
      </c>
      <c r="M119" s="252">
        <v>0</v>
      </c>
      <c r="N119" s="252">
        <v>0</v>
      </c>
      <c r="O119" s="247">
        <v>0</v>
      </c>
      <c r="P119" s="252">
        <v>0</v>
      </c>
      <c r="Q119" s="252">
        <v>0</v>
      </c>
      <c r="R119" s="252">
        <v>0</v>
      </c>
      <c r="S119" s="252">
        <v>0</v>
      </c>
      <c r="T119" s="252">
        <v>0</v>
      </c>
      <c r="U119" s="252">
        <v>0</v>
      </c>
      <c r="V119" s="252">
        <v>0</v>
      </c>
      <c r="W119" s="252">
        <v>0</v>
      </c>
      <c r="X119" s="252">
        <v>0</v>
      </c>
      <c r="Y119" s="252">
        <v>0</v>
      </c>
      <c r="Z119" s="252">
        <v>0</v>
      </c>
      <c r="AA119" s="252">
        <v>0</v>
      </c>
      <c r="AB119" s="252">
        <v>0</v>
      </c>
      <c r="AC119" s="252">
        <v>0</v>
      </c>
      <c r="AD119" s="252">
        <v>0</v>
      </c>
      <c r="AE119" s="252">
        <v>0</v>
      </c>
      <c r="AF119" s="252">
        <v>0</v>
      </c>
      <c r="AG119" s="252">
        <v>0</v>
      </c>
      <c r="AH119" s="252">
        <v>0</v>
      </c>
      <c r="AI119" s="252">
        <v>0</v>
      </c>
      <c r="AJ119" s="252">
        <v>0</v>
      </c>
      <c r="AK119" s="363">
        <f t="shared" si="18"/>
        <v>0</v>
      </c>
      <c r="AL119" s="151"/>
      <c r="AM119" s="153"/>
      <c r="AO119" s="153"/>
    </row>
    <row r="120" spans="1:42" ht="14.4" customHeight="1" x14ac:dyDescent="0.25">
      <c r="A120" s="76">
        <v>936</v>
      </c>
      <c r="B120" s="72" t="s">
        <v>207</v>
      </c>
      <c r="C120" s="299">
        <v>0</v>
      </c>
      <c r="D120" s="252">
        <v>0</v>
      </c>
      <c r="E120" s="252">
        <v>0</v>
      </c>
      <c r="F120" s="252">
        <v>0</v>
      </c>
      <c r="G120" s="252">
        <v>0</v>
      </c>
      <c r="H120" s="252">
        <v>0</v>
      </c>
      <c r="I120" s="252">
        <v>0</v>
      </c>
      <c r="J120" s="252">
        <v>0</v>
      </c>
      <c r="K120" s="252">
        <v>0</v>
      </c>
      <c r="L120" s="252">
        <v>0</v>
      </c>
      <c r="M120" s="251">
        <v>0</v>
      </c>
      <c r="N120" s="247">
        <v>0</v>
      </c>
      <c r="O120" s="252">
        <v>0</v>
      </c>
      <c r="P120" s="252">
        <v>0</v>
      </c>
      <c r="Q120" s="252">
        <v>0</v>
      </c>
      <c r="R120" s="252">
        <v>0</v>
      </c>
      <c r="S120" s="252">
        <v>0</v>
      </c>
      <c r="T120" s="252">
        <v>0</v>
      </c>
      <c r="U120" s="252">
        <v>0</v>
      </c>
      <c r="V120" s="252">
        <v>0</v>
      </c>
      <c r="W120" s="252">
        <v>0</v>
      </c>
      <c r="X120" s="252">
        <v>0</v>
      </c>
      <c r="Y120" s="252">
        <v>0</v>
      </c>
      <c r="Z120" s="252">
        <v>0</v>
      </c>
      <c r="AA120" s="252">
        <v>0</v>
      </c>
      <c r="AB120" s="252">
        <v>0</v>
      </c>
      <c r="AC120" s="252">
        <v>0</v>
      </c>
      <c r="AD120" s="252">
        <v>0</v>
      </c>
      <c r="AE120" s="252">
        <v>0</v>
      </c>
      <c r="AF120" s="252">
        <v>0</v>
      </c>
      <c r="AG120" s="252">
        <v>0</v>
      </c>
      <c r="AH120" s="252">
        <v>0</v>
      </c>
      <c r="AI120" s="252">
        <v>0</v>
      </c>
      <c r="AJ120" s="252">
        <v>0</v>
      </c>
      <c r="AK120" s="363">
        <f t="shared" si="18"/>
        <v>0</v>
      </c>
      <c r="AL120" s="151"/>
      <c r="AM120" s="153"/>
      <c r="AO120" s="153"/>
    </row>
    <row r="121" spans="1:42" ht="14.4" customHeight="1" x14ac:dyDescent="0.25">
      <c r="A121" s="76">
        <v>937</v>
      </c>
      <c r="B121" s="72" t="s">
        <v>208</v>
      </c>
      <c r="C121" s="299">
        <v>0</v>
      </c>
      <c r="D121" s="252">
        <v>0</v>
      </c>
      <c r="E121" s="252">
        <v>0</v>
      </c>
      <c r="F121" s="252">
        <v>0</v>
      </c>
      <c r="G121" s="252">
        <v>0</v>
      </c>
      <c r="H121" s="252">
        <v>0</v>
      </c>
      <c r="I121" s="252">
        <v>0</v>
      </c>
      <c r="J121" s="252">
        <v>0</v>
      </c>
      <c r="K121" s="252">
        <v>0</v>
      </c>
      <c r="L121" s="252">
        <v>0</v>
      </c>
      <c r="M121" s="252">
        <v>0</v>
      </c>
      <c r="N121" s="252">
        <v>0</v>
      </c>
      <c r="O121" s="247">
        <v>614</v>
      </c>
      <c r="P121" s="252">
        <v>0</v>
      </c>
      <c r="Q121" s="252">
        <v>0</v>
      </c>
      <c r="R121" s="252">
        <v>0</v>
      </c>
      <c r="S121" s="252">
        <v>0</v>
      </c>
      <c r="T121" s="252">
        <v>0</v>
      </c>
      <c r="U121" s="252">
        <v>0</v>
      </c>
      <c r="V121" s="252">
        <v>0</v>
      </c>
      <c r="W121" s="252">
        <v>0</v>
      </c>
      <c r="X121" s="252">
        <v>0</v>
      </c>
      <c r="Y121" s="252">
        <v>0</v>
      </c>
      <c r="Z121" s="252">
        <v>0</v>
      </c>
      <c r="AA121" s="252">
        <v>0</v>
      </c>
      <c r="AB121" s="252">
        <v>0</v>
      </c>
      <c r="AC121" s="252">
        <v>0</v>
      </c>
      <c r="AD121" s="252">
        <v>0</v>
      </c>
      <c r="AE121" s="252">
        <v>0</v>
      </c>
      <c r="AF121" s="252">
        <v>0</v>
      </c>
      <c r="AG121" s="252">
        <v>0</v>
      </c>
      <c r="AH121" s="252">
        <v>0</v>
      </c>
      <c r="AI121" s="252">
        <v>0</v>
      </c>
      <c r="AJ121" s="252">
        <v>0</v>
      </c>
      <c r="AK121" s="363">
        <f t="shared" si="18"/>
        <v>614</v>
      </c>
      <c r="AL121" s="151"/>
      <c r="AM121" s="153"/>
      <c r="AO121" s="153"/>
    </row>
    <row r="122" spans="1:42" ht="14.4" customHeight="1" x14ac:dyDescent="0.25">
      <c r="A122" s="76">
        <v>938</v>
      </c>
      <c r="B122" s="72" t="s">
        <v>209</v>
      </c>
      <c r="C122" s="299">
        <v>0</v>
      </c>
      <c r="D122" s="252">
        <v>0</v>
      </c>
      <c r="E122" s="252">
        <v>0</v>
      </c>
      <c r="F122" s="252">
        <v>0</v>
      </c>
      <c r="G122" s="252">
        <v>0</v>
      </c>
      <c r="H122" s="252">
        <v>0</v>
      </c>
      <c r="I122" s="252">
        <v>0</v>
      </c>
      <c r="J122" s="252">
        <v>0</v>
      </c>
      <c r="K122" s="252">
        <v>0</v>
      </c>
      <c r="L122" s="252">
        <v>0</v>
      </c>
      <c r="M122" s="252">
        <v>0</v>
      </c>
      <c r="N122" s="247">
        <v>0</v>
      </c>
      <c r="O122" s="252">
        <v>0</v>
      </c>
      <c r="P122" s="252">
        <v>0</v>
      </c>
      <c r="Q122" s="252">
        <v>0</v>
      </c>
      <c r="R122" s="252">
        <v>0</v>
      </c>
      <c r="S122" s="252">
        <v>0</v>
      </c>
      <c r="T122" s="252">
        <v>0</v>
      </c>
      <c r="U122" s="252">
        <v>0</v>
      </c>
      <c r="V122" s="252">
        <v>0</v>
      </c>
      <c r="W122" s="252">
        <v>0</v>
      </c>
      <c r="X122" s="252">
        <v>0</v>
      </c>
      <c r="Y122" s="252">
        <v>0</v>
      </c>
      <c r="Z122" s="252">
        <v>0</v>
      </c>
      <c r="AA122" s="252">
        <v>0</v>
      </c>
      <c r="AB122" s="252">
        <v>0</v>
      </c>
      <c r="AC122" s="252">
        <v>0</v>
      </c>
      <c r="AD122" s="252">
        <v>0</v>
      </c>
      <c r="AE122" s="252">
        <v>0</v>
      </c>
      <c r="AF122" s="252">
        <v>0</v>
      </c>
      <c r="AG122" s="252">
        <v>0</v>
      </c>
      <c r="AH122" s="252">
        <v>0</v>
      </c>
      <c r="AI122" s="252">
        <v>0</v>
      </c>
      <c r="AJ122" s="252">
        <v>0</v>
      </c>
      <c r="AK122" s="363">
        <f t="shared" si="18"/>
        <v>0</v>
      </c>
      <c r="AL122" s="151"/>
      <c r="AM122" s="153"/>
      <c r="AO122" s="153"/>
    </row>
    <row r="123" spans="1:42" ht="14.4" customHeight="1" x14ac:dyDescent="0.25">
      <c r="A123" s="76">
        <v>939</v>
      </c>
      <c r="B123" s="72" t="s">
        <v>210</v>
      </c>
      <c r="C123" s="299">
        <v>0</v>
      </c>
      <c r="D123" s="252">
        <v>0</v>
      </c>
      <c r="E123" s="252">
        <v>0</v>
      </c>
      <c r="F123" s="252">
        <v>0</v>
      </c>
      <c r="G123" s="252">
        <v>0</v>
      </c>
      <c r="H123" s="252">
        <v>0</v>
      </c>
      <c r="I123" s="252">
        <v>0</v>
      </c>
      <c r="J123" s="247">
        <v>167</v>
      </c>
      <c r="K123" s="252">
        <v>0</v>
      </c>
      <c r="L123" s="252">
        <v>0</v>
      </c>
      <c r="M123" s="252">
        <v>0</v>
      </c>
      <c r="N123" s="252">
        <v>0</v>
      </c>
      <c r="O123" s="252">
        <v>0</v>
      </c>
      <c r="P123" s="252">
        <v>0</v>
      </c>
      <c r="Q123" s="252">
        <v>0</v>
      </c>
      <c r="R123" s="252">
        <v>0</v>
      </c>
      <c r="S123" s="252">
        <v>0</v>
      </c>
      <c r="T123" s="252">
        <v>0</v>
      </c>
      <c r="U123" s="252">
        <v>0</v>
      </c>
      <c r="V123" s="252">
        <v>0</v>
      </c>
      <c r="W123" s="252">
        <v>0</v>
      </c>
      <c r="X123" s="252">
        <v>0</v>
      </c>
      <c r="Y123" s="252">
        <v>0</v>
      </c>
      <c r="Z123" s="252">
        <v>0</v>
      </c>
      <c r="AA123" s="252">
        <v>0</v>
      </c>
      <c r="AB123" s="252">
        <v>0</v>
      </c>
      <c r="AC123" s="252">
        <v>0</v>
      </c>
      <c r="AD123" s="252">
        <v>0</v>
      </c>
      <c r="AE123" s="252">
        <v>0</v>
      </c>
      <c r="AF123" s="252">
        <v>0</v>
      </c>
      <c r="AG123" s="252">
        <v>0</v>
      </c>
      <c r="AH123" s="252">
        <v>0</v>
      </c>
      <c r="AI123" s="252">
        <v>0</v>
      </c>
      <c r="AJ123" s="252">
        <v>0</v>
      </c>
      <c r="AK123" s="363">
        <f t="shared" si="18"/>
        <v>167</v>
      </c>
      <c r="AL123" s="151"/>
      <c r="AM123" s="153"/>
      <c r="AO123" s="153"/>
    </row>
    <row r="124" spans="1:42" ht="14.4" customHeight="1" x14ac:dyDescent="0.25">
      <c r="A124" s="76">
        <v>940</v>
      </c>
      <c r="B124" s="72" t="s">
        <v>211</v>
      </c>
      <c r="C124" s="299">
        <v>0</v>
      </c>
      <c r="D124" s="252">
        <v>0</v>
      </c>
      <c r="E124" s="252">
        <v>0</v>
      </c>
      <c r="F124" s="252">
        <v>0</v>
      </c>
      <c r="G124" s="252">
        <v>0</v>
      </c>
      <c r="H124" s="252">
        <v>0</v>
      </c>
      <c r="I124" s="252">
        <v>0</v>
      </c>
      <c r="J124" s="290">
        <v>0</v>
      </c>
      <c r="K124" s="252">
        <v>0</v>
      </c>
      <c r="L124" s="252">
        <v>0</v>
      </c>
      <c r="M124" s="247">
        <v>-82</v>
      </c>
      <c r="N124" s="252">
        <v>0</v>
      </c>
      <c r="O124" s="252">
        <v>0</v>
      </c>
      <c r="P124" s="252">
        <v>0</v>
      </c>
      <c r="Q124" s="252">
        <v>0</v>
      </c>
      <c r="R124" s="252">
        <v>0</v>
      </c>
      <c r="S124" s="252">
        <v>0</v>
      </c>
      <c r="T124" s="252">
        <v>0</v>
      </c>
      <c r="U124" s="252">
        <v>0</v>
      </c>
      <c r="V124" s="252">
        <v>0</v>
      </c>
      <c r="W124" s="252">
        <v>0</v>
      </c>
      <c r="X124" s="252">
        <v>0</v>
      </c>
      <c r="Y124" s="252">
        <v>0</v>
      </c>
      <c r="Z124" s="252">
        <v>0</v>
      </c>
      <c r="AA124" s="252">
        <v>0</v>
      </c>
      <c r="AB124" s="252">
        <v>0</v>
      </c>
      <c r="AC124" s="252">
        <v>0</v>
      </c>
      <c r="AD124" s="252">
        <v>0</v>
      </c>
      <c r="AE124" s="252">
        <v>0</v>
      </c>
      <c r="AF124" s="252">
        <v>0</v>
      </c>
      <c r="AG124" s="252">
        <v>0</v>
      </c>
      <c r="AH124" s="252">
        <v>0</v>
      </c>
      <c r="AI124" s="252">
        <v>0</v>
      </c>
      <c r="AJ124" s="252">
        <v>0</v>
      </c>
      <c r="AK124" s="363">
        <f t="shared" si="18"/>
        <v>-82</v>
      </c>
      <c r="AL124" s="151"/>
      <c r="AM124" s="153"/>
      <c r="AO124" s="153"/>
    </row>
    <row r="125" spans="1:42" ht="14.4" customHeight="1" x14ac:dyDescent="0.25">
      <c r="A125" s="76">
        <v>960</v>
      </c>
      <c r="B125" s="72" t="s">
        <v>212</v>
      </c>
      <c r="C125" s="299">
        <v>0</v>
      </c>
      <c r="D125" s="252">
        <v>0</v>
      </c>
      <c r="E125" s="252">
        <v>0</v>
      </c>
      <c r="F125" s="252">
        <v>0</v>
      </c>
      <c r="G125" s="252">
        <v>0</v>
      </c>
      <c r="H125" s="252">
        <v>0</v>
      </c>
      <c r="I125" s="252">
        <v>0</v>
      </c>
      <c r="J125" s="252">
        <v>0</v>
      </c>
      <c r="K125" s="252">
        <v>0</v>
      </c>
      <c r="L125" s="252">
        <v>0</v>
      </c>
      <c r="M125" s="252">
        <v>0</v>
      </c>
      <c r="N125" s="252">
        <v>0</v>
      </c>
      <c r="O125" s="252">
        <v>0</v>
      </c>
      <c r="P125" s="252">
        <v>0</v>
      </c>
      <c r="Q125" s="252">
        <v>0</v>
      </c>
      <c r="R125" s="252">
        <v>0</v>
      </c>
      <c r="S125" s="252">
        <v>0</v>
      </c>
      <c r="T125" s="252">
        <v>0</v>
      </c>
      <c r="U125" s="252">
        <v>0</v>
      </c>
      <c r="V125" s="252">
        <v>0</v>
      </c>
      <c r="W125" s="252">
        <v>0</v>
      </c>
      <c r="X125" s="252">
        <v>0</v>
      </c>
      <c r="Y125" s="252">
        <v>0</v>
      </c>
      <c r="Z125" s="252">
        <v>0</v>
      </c>
      <c r="AA125" s="252">
        <v>0</v>
      </c>
      <c r="AB125" s="252">
        <v>0</v>
      </c>
      <c r="AC125" s="252">
        <v>0</v>
      </c>
      <c r="AD125" s="252">
        <v>0</v>
      </c>
      <c r="AE125" s="252">
        <v>0</v>
      </c>
      <c r="AF125" s="252">
        <v>0</v>
      </c>
      <c r="AG125" s="252">
        <v>0</v>
      </c>
      <c r="AH125" s="252">
        <v>0</v>
      </c>
      <c r="AI125" s="247">
        <v>6107</v>
      </c>
      <c r="AJ125" s="252">
        <v>0</v>
      </c>
      <c r="AK125" s="363">
        <f t="shared" si="18"/>
        <v>6107</v>
      </c>
      <c r="AL125" s="151"/>
      <c r="AM125" s="153"/>
      <c r="AO125" s="153"/>
    </row>
    <row r="126" spans="1:42" ht="14.4" customHeight="1" x14ac:dyDescent="0.25">
      <c r="A126" s="76">
        <v>970</v>
      </c>
      <c r="B126" s="72" t="s">
        <v>452</v>
      </c>
      <c r="C126" s="299">
        <v>0</v>
      </c>
      <c r="D126" s="252">
        <v>0</v>
      </c>
      <c r="E126" s="252">
        <v>0</v>
      </c>
      <c r="F126" s="252">
        <v>0</v>
      </c>
      <c r="G126" s="252">
        <v>0</v>
      </c>
      <c r="H126" s="252">
        <v>0</v>
      </c>
      <c r="I126" s="252">
        <v>0</v>
      </c>
      <c r="J126" s="252">
        <v>0</v>
      </c>
      <c r="K126" s="252">
        <v>0</v>
      </c>
      <c r="L126" s="252">
        <v>0</v>
      </c>
      <c r="M126" s="252">
        <v>0</v>
      </c>
      <c r="N126" s="252">
        <v>0</v>
      </c>
      <c r="O126" s="252">
        <v>0</v>
      </c>
      <c r="P126" s="252">
        <v>0</v>
      </c>
      <c r="Q126" s="252">
        <v>0</v>
      </c>
      <c r="R126" s="252">
        <v>0</v>
      </c>
      <c r="S126" s="252">
        <v>0</v>
      </c>
      <c r="T126" s="252">
        <v>0</v>
      </c>
      <c r="U126" s="252">
        <v>0</v>
      </c>
      <c r="V126" s="252">
        <v>0</v>
      </c>
      <c r="W126" s="252">
        <v>0</v>
      </c>
      <c r="X126" s="252">
        <v>0</v>
      </c>
      <c r="Y126" s="252">
        <v>0</v>
      </c>
      <c r="Z126" s="252">
        <v>0</v>
      </c>
      <c r="AA126" s="252">
        <v>0</v>
      </c>
      <c r="AB126" s="252">
        <v>0</v>
      </c>
      <c r="AC126" s="252">
        <v>0</v>
      </c>
      <c r="AD126" s="252">
        <v>0</v>
      </c>
      <c r="AE126" s="252">
        <v>0</v>
      </c>
      <c r="AF126" s="247">
        <v>0</v>
      </c>
      <c r="AG126" s="252">
        <v>0</v>
      </c>
      <c r="AH126" s="252">
        <v>0</v>
      </c>
      <c r="AI126" s="252">
        <v>0</v>
      </c>
      <c r="AJ126" s="252">
        <v>0</v>
      </c>
      <c r="AK126" s="363">
        <f t="shared" si="18"/>
        <v>0</v>
      </c>
      <c r="AL126" s="151"/>
      <c r="AM126" s="153"/>
      <c r="AN126" s="154"/>
      <c r="AO126" s="155"/>
      <c r="AP126" s="176"/>
    </row>
    <row r="127" spans="1:42" ht="14.4" customHeight="1" x14ac:dyDescent="0.25">
      <c r="A127" s="76">
        <v>980</v>
      </c>
      <c r="B127" s="72" t="s">
        <v>213</v>
      </c>
      <c r="C127" s="299">
        <v>0</v>
      </c>
      <c r="D127" s="252">
        <v>0</v>
      </c>
      <c r="E127" s="252">
        <v>0</v>
      </c>
      <c r="F127" s="252">
        <v>0</v>
      </c>
      <c r="G127" s="252">
        <v>0</v>
      </c>
      <c r="H127" s="252">
        <v>0</v>
      </c>
      <c r="I127" s="252">
        <v>0</v>
      </c>
      <c r="J127" s="252">
        <v>0</v>
      </c>
      <c r="K127" s="252">
        <v>0</v>
      </c>
      <c r="L127" s="252">
        <v>0</v>
      </c>
      <c r="M127" s="252">
        <v>0</v>
      </c>
      <c r="N127" s="252">
        <v>0</v>
      </c>
      <c r="O127" s="252">
        <v>0</v>
      </c>
      <c r="P127" s="252">
        <v>0</v>
      </c>
      <c r="Q127" s="252">
        <v>0</v>
      </c>
      <c r="R127" s="252">
        <v>0</v>
      </c>
      <c r="S127" s="252">
        <v>0</v>
      </c>
      <c r="T127" s="252">
        <v>0</v>
      </c>
      <c r="U127" s="252">
        <v>0</v>
      </c>
      <c r="V127" s="252">
        <v>0</v>
      </c>
      <c r="W127" s="252">
        <v>0</v>
      </c>
      <c r="X127" s="252">
        <v>0</v>
      </c>
      <c r="Y127" s="252">
        <v>0</v>
      </c>
      <c r="Z127" s="252">
        <v>0</v>
      </c>
      <c r="AA127" s="252">
        <v>0</v>
      </c>
      <c r="AB127" s="252">
        <v>0</v>
      </c>
      <c r="AC127" s="252">
        <v>0</v>
      </c>
      <c r="AD127" s="252">
        <v>0</v>
      </c>
      <c r="AE127" s="252">
        <v>0</v>
      </c>
      <c r="AF127" s="247">
        <v>77834</v>
      </c>
      <c r="AG127" s="252">
        <v>0</v>
      </c>
      <c r="AH127" s="252">
        <v>0</v>
      </c>
      <c r="AI127" s="252">
        <v>0</v>
      </c>
      <c r="AJ127" s="252">
        <v>0</v>
      </c>
      <c r="AK127" s="363">
        <f t="shared" si="18"/>
        <v>77834</v>
      </c>
      <c r="AL127" s="151"/>
      <c r="AM127" s="153"/>
      <c r="AN127" s="154"/>
      <c r="AO127" s="155"/>
      <c r="AP127" s="176"/>
    </row>
    <row r="128" spans="1:42" ht="14.4" customHeight="1" x14ac:dyDescent="0.25">
      <c r="A128" s="76">
        <v>981</v>
      </c>
      <c r="B128" s="72" t="s">
        <v>571</v>
      </c>
      <c r="C128" s="299">
        <v>0</v>
      </c>
      <c r="D128" s="252">
        <v>0</v>
      </c>
      <c r="E128" s="252">
        <v>0</v>
      </c>
      <c r="F128" s="252">
        <v>0</v>
      </c>
      <c r="G128" s="252">
        <v>0</v>
      </c>
      <c r="H128" s="252">
        <v>0</v>
      </c>
      <c r="I128" s="252">
        <v>0</v>
      </c>
      <c r="J128" s="252">
        <v>0</v>
      </c>
      <c r="K128" s="252">
        <v>0</v>
      </c>
      <c r="L128" s="252">
        <v>0</v>
      </c>
      <c r="M128" s="252">
        <v>0</v>
      </c>
      <c r="N128" s="252">
        <v>0</v>
      </c>
      <c r="O128" s="252">
        <v>0</v>
      </c>
      <c r="P128" s="252">
        <v>0</v>
      </c>
      <c r="Q128" s="252">
        <v>0</v>
      </c>
      <c r="R128" s="252">
        <v>0</v>
      </c>
      <c r="S128" s="252">
        <v>0</v>
      </c>
      <c r="T128" s="252">
        <v>0</v>
      </c>
      <c r="U128" s="252">
        <v>0</v>
      </c>
      <c r="V128" s="252">
        <v>0</v>
      </c>
      <c r="W128" s="252">
        <v>0</v>
      </c>
      <c r="X128" s="252">
        <v>0</v>
      </c>
      <c r="Y128" s="252">
        <v>0</v>
      </c>
      <c r="Z128" s="252">
        <v>0</v>
      </c>
      <c r="AA128" s="252">
        <v>0</v>
      </c>
      <c r="AB128" s="252">
        <v>0</v>
      </c>
      <c r="AC128" s="252">
        <v>0</v>
      </c>
      <c r="AD128" s="252">
        <v>0</v>
      </c>
      <c r="AE128" s="252">
        <v>0</v>
      </c>
      <c r="AF128" s="247">
        <v>0</v>
      </c>
      <c r="AG128" s="252">
        <v>0</v>
      </c>
      <c r="AH128" s="252">
        <v>0</v>
      </c>
      <c r="AI128" s="252">
        <v>0</v>
      </c>
      <c r="AJ128" s="252">
        <v>0</v>
      </c>
      <c r="AK128" s="363">
        <f t="shared" si="18"/>
        <v>0</v>
      </c>
      <c r="AL128" s="151"/>
      <c r="AM128" s="153"/>
      <c r="AN128" s="154"/>
      <c r="AO128" s="155"/>
      <c r="AP128" s="176"/>
    </row>
    <row r="129" spans="1:42" ht="14.4" customHeight="1" x14ac:dyDescent="0.25">
      <c r="A129" s="76">
        <v>990</v>
      </c>
      <c r="B129" s="72" t="s">
        <v>453</v>
      </c>
      <c r="C129" s="299">
        <v>0</v>
      </c>
      <c r="D129" s="252">
        <v>0</v>
      </c>
      <c r="E129" s="252">
        <v>0</v>
      </c>
      <c r="F129" s="252">
        <v>0</v>
      </c>
      <c r="G129" s="252">
        <v>0</v>
      </c>
      <c r="H129" s="252">
        <v>0</v>
      </c>
      <c r="I129" s="252">
        <v>0</v>
      </c>
      <c r="J129" s="252">
        <v>0</v>
      </c>
      <c r="K129" s="252">
        <v>0</v>
      </c>
      <c r="L129" s="252">
        <v>0</v>
      </c>
      <c r="M129" s="252">
        <v>0</v>
      </c>
      <c r="N129" s="252">
        <v>0</v>
      </c>
      <c r="O129" s="252">
        <v>0</v>
      </c>
      <c r="P129" s="252">
        <v>0</v>
      </c>
      <c r="Q129" s="252">
        <v>0</v>
      </c>
      <c r="R129" s="252">
        <v>0</v>
      </c>
      <c r="S129" s="252">
        <v>0</v>
      </c>
      <c r="T129" s="252">
        <v>0</v>
      </c>
      <c r="U129" s="252">
        <v>0</v>
      </c>
      <c r="V129" s="252">
        <v>0</v>
      </c>
      <c r="W129" s="252">
        <v>0</v>
      </c>
      <c r="X129" s="252">
        <v>0</v>
      </c>
      <c r="Y129" s="252">
        <v>0</v>
      </c>
      <c r="Z129" s="252">
        <v>0</v>
      </c>
      <c r="AA129" s="252">
        <v>0</v>
      </c>
      <c r="AB129" s="252">
        <v>0</v>
      </c>
      <c r="AC129" s="252">
        <v>0</v>
      </c>
      <c r="AD129" s="252">
        <v>0</v>
      </c>
      <c r="AE129" s="252">
        <v>0</v>
      </c>
      <c r="AF129" s="247">
        <v>0</v>
      </c>
      <c r="AG129" s="252">
        <v>0</v>
      </c>
      <c r="AH129" s="252">
        <v>0</v>
      </c>
      <c r="AI129" s="252">
        <v>0</v>
      </c>
      <c r="AJ129" s="252">
        <v>0</v>
      </c>
      <c r="AK129" s="363">
        <f t="shared" si="18"/>
        <v>0</v>
      </c>
      <c r="AL129" s="151"/>
      <c r="AM129" s="153"/>
      <c r="AN129" s="154"/>
      <c r="AO129" s="177"/>
      <c r="AP129" s="154"/>
    </row>
    <row r="130" spans="1:42" ht="14.4" customHeight="1" x14ac:dyDescent="0.25">
      <c r="A130" s="396" t="s">
        <v>214</v>
      </c>
      <c r="B130" s="397"/>
      <c r="C130" s="248">
        <f t="shared" ref="C130:AJ130" si="19">SUM(C108:C129)-C126</f>
        <v>117</v>
      </c>
      <c r="D130" s="247">
        <f t="shared" si="19"/>
        <v>308</v>
      </c>
      <c r="E130" s="247">
        <f t="shared" si="19"/>
        <v>1387</v>
      </c>
      <c r="F130" s="247">
        <f t="shared" si="19"/>
        <v>13932</v>
      </c>
      <c r="G130" s="252">
        <f t="shared" si="19"/>
        <v>0</v>
      </c>
      <c r="H130" s="247">
        <f t="shared" si="19"/>
        <v>0</v>
      </c>
      <c r="I130" s="247">
        <f t="shared" si="19"/>
        <v>0</v>
      </c>
      <c r="J130" s="247">
        <f t="shared" si="19"/>
        <v>167</v>
      </c>
      <c r="K130" s="247">
        <f t="shared" si="19"/>
        <v>0</v>
      </c>
      <c r="L130" s="247">
        <f t="shared" si="19"/>
        <v>1542</v>
      </c>
      <c r="M130" s="247">
        <f t="shared" si="19"/>
        <v>575</v>
      </c>
      <c r="N130" s="247">
        <f t="shared" si="19"/>
        <v>22667</v>
      </c>
      <c r="O130" s="247">
        <f t="shared" si="19"/>
        <v>614</v>
      </c>
      <c r="P130" s="247">
        <f t="shared" si="19"/>
        <v>0</v>
      </c>
      <c r="Q130" s="247">
        <f t="shared" si="19"/>
        <v>239916</v>
      </c>
      <c r="R130" s="247">
        <f t="shared" si="19"/>
        <v>0</v>
      </c>
      <c r="S130" s="253">
        <f t="shared" si="19"/>
        <v>0</v>
      </c>
      <c r="T130" s="247">
        <f t="shared" si="19"/>
        <v>253</v>
      </c>
      <c r="U130" s="247">
        <f t="shared" si="19"/>
        <v>0</v>
      </c>
      <c r="V130" s="247">
        <f t="shared" si="19"/>
        <v>0</v>
      </c>
      <c r="W130" s="247">
        <f t="shared" si="19"/>
        <v>0</v>
      </c>
      <c r="X130" s="252">
        <f t="shared" si="19"/>
        <v>0</v>
      </c>
      <c r="Y130" s="252">
        <f t="shared" si="19"/>
        <v>0</v>
      </c>
      <c r="Z130" s="252">
        <f t="shared" si="19"/>
        <v>0</v>
      </c>
      <c r="AA130" s="252">
        <f t="shared" si="19"/>
        <v>0</v>
      </c>
      <c r="AB130" s="252">
        <f t="shared" si="19"/>
        <v>0</v>
      </c>
      <c r="AC130" s="252">
        <f t="shared" si="19"/>
        <v>0</v>
      </c>
      <c r="AD130" s="247">
        <f t="shared" si="19"/>
        <v>0</v>
      </c>
      <c r="AE130" s="252">
        <f t="shared" si="19"/>
        <v>0</v>
      </c>
      <c r="AF130" s="247">
        <f t="shared" si="19"/>
        <v>77834</v>
      </c>
      <c r="AG130" s="252">
        <f t="shared" si="19"/>
        <v>0</v>
      </c>
      <c r="AH130" s="252">
        <f t="shared" si="19"/>
        <v>0</v>
      </c>
      <c r="AI130" s="247">
        <f t="shared" si="19"/>
        <v>6107</v>
      </c>
      <c r="AJ130" s="357">
        <f t="shared" si="19"/>
        <v>0</v>
      </c>
      <c r="AK130" s="363">
        <f t="shared" si="18"/>
        <v>365419</v>
      </c>
      <c r="AL130" s="68"/>
      <c r="AN130" s="154"/>
      <c r="AO130" s="177"/>
      <c r="AP130" s="154"/>
    </row>
    <row r="131" spans="1:42" ht="8.3000000000000007" customHeight="1" thickBot="1" x14ac:dyDescent="0.3">
      <c r="A131" s="74"/>
      <c r="B131" s="75"/>
      <c r="C131" s="252"/>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364"/>
      <c r="AL131" s="151"/>
      <c r="AM131" s="153"/>
      <c r="AN131" s="177"/>
      <c r="AO131" s="177"/>
      <c r="AP131" s="154"/>
    </row>
    <row r="132" spans="1:42" s="80" customFormat="1" ht="15.65" thickBot="1" x14ac:dyDescent="0.3">
      <c r="A132" s="398" t="s">
        <v>215</v>
      </c>
      <c r="B132" s="399"/>
      <c r="C132" s="310">
        <f t="shared" ref="C132:AJ132" si="20">SUM(C11,C17,C29,C37,C48,C60,C82,C96,C105,C130)</f>
        <v>-140</v>
      </c>
      <c r="D132" s="310">
        <f t="shared" si="20"/>
        <v>1096</v>
      </c>
      <c r="E132" s="310">
        <f t="shared" si="20"/>
        <v>10128</v>
      </c>
      <c r="F132" s="310">
        <f t="shared" si="20"/>
        <v>13932</v>
      </c>
      <c r="G132" s="330">
        <f t="shared" si="20"/>
        <v>0</v>
      </c>
      <c r="H132" s="310">
        <f t="shared" si="20"/>
        <v>195</v>
      </c>
      <c r="I132" s="310">
        <f t="shared" si="20"/>
        <v>4264</v>
      </c>
      <c r="J132" s="310">
        <f t="shared" si="20"/>
        <v>7098</v>
      </c>
      <c r="K132" s="310">
        <f t="shared" si="20"/>
        <v>8019</v>
      </c>
      <c r="L132" s="310">
        <f t="shared" si="20"/>
        <v>2242</v>
      </c>
      <c r="M132" s="310">
        <f t="shared" si="20"/>
        <v>42289</v>
      </c>
      <c r="N132" s="310">
        <f t="shared" si="20"/>
        <v>29139</v>
      </c>
      <c r="O132" s="310">
        <f t="shared" si="20"/>
        <v>5304</v>
      </c>
      <c r="P132" s="310">
        <f t="shared" si="20"/>
        <v>0</v>
      </c>
      <c r="Q132" s="310">
        <f t="shared" si="20"/>
        <v>298224</v>
      </c>
      <c r="R132" s="310">
        <f t="shared" si="20"/>
        <v>0</v>
      </c>
      <c r="S132" s="310">
        <f t="shared" si="20"/>
        <v>2172</v>
      </c>
      <c r="T132" s="310">
        <f t="shared" si="20"/>
        <v>10270</v>
      </c>
      <c r="U132" s="310">
        <f t="shared" si="20"/>
        <v>200</v>
      </c>
      <c r="V132" s="310">
        <f t="shared" si="20"/>
        <v>490</v>
      </c>
      <c r="W132" s="310">
        <f t="shared" si="20"/>
        <v>0</v>
      </c>
      <c r="X132" s="329">
        <f t="shared" si="20"/>
        <v>0</v>
      </c>
      <c r="Y132" s="330">
        <f t="shared" si="20"/>
        <v>0</v>
      </c>
      <c r="Z132" s="330">
        <f t="shared" si="20"/>
        <v>0</v>
      </c>
      <c r="AA132" s="330">
        <f t="shared" si="20"/>
        <v>0</v>
      </c>
      <c r="AB132" s="330">
        <f t="shared" si="20"/>
        <v>0</v>
      </c>
      <c r="AC132" s="331">
        <f t="shared" si="20"/>
        <v>0</v>
      </c>
      <c r="AD132" s="310">
        <f t="shared" si="20"/>
        <v>0</v>
      </c>
      <c r="AE132" s="365">
        <f t="shared" si="20"/>
        <v>0</v>
      </c>
      <c r="AF132" s="310">
        <f t="shared" si="20"/>
        <v>78295</v>
      </c>
      <c r="AG132" s="329">
        <f t="shared" si="20"/>
        <v>0</v>
      </c>
      <c r="AH132" s="331">
        <f t="shared" si="20"/>
        <v>0</v>
      </c>
      <c r="AI132" s="310">
        <f t="shared" si="20"/>
        <v>9420</v>
      </c>
      <c r="AJ132" s="337">
        <f t="shared" si="20"/>
        <v>32436</v>
      </c>
      <c r="AK132" s="366">
        <f>SUM(C132:AJ132)</f>
        <v>555073</v>
      </c>
      <c r="AL132" s="68"/>
      <c r="AM132" s="57"/>
      <c r="AN132" s="154"/>
      <c r="AO132" s="177"/>
      <c r="AP132" s="178"/>
    </row>
    <row r="133" spans="1:42" s="82" customFormat="1" ht="8.3000000000000007" customHeight="1" x14ac:dyDescent="0.25">
      <c r="A133" s="81"/>
      <c r="B133" s="67"/>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81"/>
      <c r="AK133" s="367"/>
      <c r="AL133" s="151"/>
      <c r="AM133" s="153"/>
      <c r="AN133" s="177"/>
      <c r="AO133" s="99"/>
      <c r="AP133" s="176"/>
    </row>
    <row r="134" spans="1:42" ht="18" customHeight="1" x14ac:dyDescent="0.25">
      <c r="A134" s="394" t="s">
        <v>216</v>
      </c>
      <c r="B134" s="395"/>
      <c r="C134" s="30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81"/>
      <c r="AK134" s="318"/>
      <c r="AL134" s="151"/>
      <c r="AM134" s="153"/>
      <c r="AN134" s="177"/>
      <c r="AO134" s="177"/>
      <c r="AP134" s="154"/>
    </row>
    <row r="135" spans="1:42" ht="8.3000000000000007" customHeight="1" x14ac:dyDescent="0.25">
      <c r="A135" s="83"/>
      <c r="B135" s="84"/>
      <c r="C135" s="304"/>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79"/>
      <c r="AK135" s="282"/>
      <c r="AL135" s="151"/>
      <c r="AM135" s="153"/>
      <c r="AN135" s="177"/>
      <c r="AO135" s="177"/>
      <c r="AP135" s="154"/>
    </row>
    <row r="136" spans="1:42" ht="14.4" customHeight="1" x14ac:dyDescent="0.25">
      <c r="A136" s="245" t="s">
        <v>432</v>
      </c>
      <c r="B136" s="85" t="s">
        <v>217</v>
      </c>
      <c r="C136" s="302"/>
      <c r="D136" s="260"/>
      <c r="E136" s="290"/>
      <c r="F136" s="290"/>
      <c r="G136" s="290"/>
      <c r="H136" s="260"/>
      <c r="I136" s="260"/>
      <c r="J136" s="260"/>
      <c r="K136" s="260"/>
      <c r="L136" s="260"/>
      <c r="M136" s="260"/>
      <c r="N136" s="290"/>
      <c r="O136" s="290"/>
      <c r="P136" s="290"/>
      <c r="Q136" s="260"/>
      <c r="R136" s="260"/>
      <c r="S136" s="260"/>
      <c r="T136" s="260"/>
      <c r="U136" s="260"/>
      <c r="V136" s="260"/>
      <c r="W136" s="260"/>
      <c r="X136" s="290"/>
      <c r="Y136" s="290"/>
      <c r="Z136" s="290"/>
      <c r="AA136" s="290"/>
      <c r="AB136" s="290"/>
      <c r="AC136" s="290"/>
      <c r="AD136" s="290"/>
      <c r="AE136" s="290"/>
      <c r="AF136" s="260"/>
      <c r="AG136" s="292"/>
      <c r="AH136" s="260"/>
      <c r="AI136" s="292"/>
      <c r="AJ136" s="321"/>
      <c r="AK136" s="363">
        <f>SUM(C136:AJ136)</f>
        <v>0</v>
      </c>
      <c r="AL136" s="151"/>
      <c r="AM136" s="153"/>
      <c r="AN136" s="154"/>
      <c r="AO136" s="177"/>
      <c r="AP136" s="154"/>
    </row>
    <row r="137" spans="1:42" ht="14.4" customHeight="1" thickBot="1" x14ac:dyDescent="0.3">
      <c r="A137" s="246" t="s">
        <v>433</v>
      </c>
      <c r="B137" s="86" t="s">
        <v>218</v>
      </c>
      <c r="C137" s="322"/>
      <c r="D137" s="292"/>
      <c r="E137" s="325"/>
      <c r="F137" s="326"/>
      <c r="G137" s="322"/>
      <c r="H137" s="292"/>
      <c r="I137" s="292"/>
      <c r="J137" s="292"/>
      <c r="K137" s="292"/>
      <c r="L137" s="292"/>
      <c r="M137" s="292"/>
      <c r="N137" s="252"/>
      <c r="O137" s="252"/>
      <c r="P137" s="252"/>
      <c r="Q137" s="292"/>
      <c r="R137" s="292"/>
      <c r="S137" s="292"/>
      <c r="T137" s="292"/>
      <c r="U137" s="292"/>
      <c r="V137" s="292"/>
      <c r="W137" s="292"/>
      <c r="X137" s="252"/>
      <c r="Y137" s="252"/>
      <c r="Z137" s="252"/>
      <c r="AA137" s="252"/>
      <c r="AB137" s="252"/>
      <c r="AC137" s="252"/>
      <c r="AD137" s="252"/>
      <c r="AE137" s="252"/>
      <c r="AF137" s="292"/>
      <c r="AG137" s="292"/>
      <c r="AH137" s="292"/>
      <c r="AI137" s="292"/>
      <c r="AJ137" s="327"/>
      <c r="AK137" s="368">
        <f>SUM(C137:AJ137)</f>
        <v>0</v>
      </c>
      <c r="AL137" s="151"/>
      <c r="AM137" s="153"/>
      <c r="AN137" s="154"/>
      <c r="AO137" s="177"/>
      <c r="AP137" s="154"/>
    </row>
    <row r="138" spans="1:42" s="80" customFormat="1" ht="16.45" customHeight="1" thickBot="1" x14ac:dyDescent="0.3">
      <c r="A138" s="78" t="s">
        <v>219</v>
      </c>
      <c r="B138" s="87"/>
      <c r="C138" s="331">
        <f>SUM(C136:C137)</f>
        <v>0</v>
      </c>
      <c r="D138" s="310">
        <f t="shared" ref="D138:AJ138" si="21">SUM(D136:D137)</f>
        <v>0</v>
      </c>
      <c r="E138" s="365">
        <f t="shared" si="21"/>
        <v>0</v>
      </c>
      <c r="F138" s="365">
        <f t="shared" si="21"/>
        <v>0</v>
      </c>
      <c r="G138" s="365">
        <f t="shared" si="21"/>
        <v>0</v>
      </c>
      <c r="H138" s="310">
        <f t="shared" si="21"/>
        <v>0</v>
      </c>
      <c r="I138" s="310">
        <f t="shared" si="21"/>
        <v>0</v>
      </c>
      <c r="J138" s="310">
        <f t="shared" si="21"/>
        <v>0</v>
      </c>
      <c r="K138" s="310">
        <f t="shared" si="21"/>
        <v>0</v>
      </c>
      <c r="L138" s="310">
        <f t="shared" si="21"/>
        <v>0</v>
      </c>
      <c r="M138" s="310">
        <f t="shared" si="21"/>
        <v>0</v>
      </c>
      <c r="N138" s="330">
        <f t="shared" si="21"/>
        <v>0</v>
      </c>
      <c r="O138" s="330">
        <f t="shared" si="21"/>
        <v>0</v>
      </c>
      <c r="P138" s="330">
        <f t="shared" si="21"/>
        <v>0</v>
      </c>
      <c r="Q138" s="310">
        <f t="shared" si="21"/>
        <v>0</v>
      </c>
      <c r="R138" s="310">
        <f t="shared" si="21"/>
        <v>0</v>
      </c>
      <c r="S138" s="310">
        <f t="shared" si="21"/>
        <v>0</v>
      </c>
      <c r="T138" s="310">
        <f t="shared" si="21"/>
        <v>0</v>
      </c>
      <c r="U138" s="310">
        <f t="shared" si="21"/>
        <v>0</v>
      </c>
      <c r="V138" s="310">
        <f t="shared" si="21"/>
        <v>0</v>
      </c>
      <c r="W138" s="310">
        <f t="shared" si="21"/>
        <v>0</v>
      </c>
      <c r="X138" s="330">
        <f t="shared" si="21"/>
        <v>0</v>
      </c>
      <c r="Y138" s="330">
        <f t="shared" si="21"/>
        <v>0</v>
      </c>
      <c r="Z138" s="330">
        <f t="shared" si="21"/>
        <v>0</v>
      </c>
      <c r="AA138" s="330">
        <f t="shared" si="21"/>
        <v>0</v>
      </c>
      <c r="AB138" s="330">
        <f t="shared" si="21"/>
        <v>0</v>
      </c>
      <c r="AC138" s="330">
        <f t="shared" si="21"/>
        <v>0</v>
      </c>
      <c r="AD138" s="330">
        <f t="shared" si="21"/>
        <v>0</v>
      </c>
      <c r="AE138" s="330">
        <f t="shared" si="21"/>
        <v>0</v>
      </c>
      <c r="AF138" s="310">
        <f t="shared" si="21"/>
        <v>0</v>
      </c>
      <c r="AG138" s="310">
        <f t="shared" si="21"/>
        <v>0</v>
      </c>
      <c r="AH138" s="310">
        <f t="shared" si="21"/>
        <v>0</v>
      </c>
      <c r="AI138" s="310">
        <f t="shared" si="21"/>
        <v>0</v>
      </c>
      <c r="AJ138" s="369">
        <f t="shared" si="21"/>
        <v>0</v>
      </c>
      <c r="AK138" s="366">
        <f>SUM(C138:AJ138)</f>
        <v>0</v>
      </c>
      <c r="AL138" s="79"/>
      <c r="AN138" s="178"/>
      <c r="AO138" s="177"/>
      <c r="AP138" s="178"/>
    </row>
    <row r="139" spans="1:42" s="82" customFormat="1" ht="10.5" customHeight="1" x14ac:dyDescent="0.25">
      <c r="A139" s="88"/>
      <c r="B139" s="89"/>
      <c r="C139" s="252"/>
      <c r="D139" s="252"/>
      <c r="E139" s="252"/>
      <c r="F139" s="252"/>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81"/>
      <c r="AK139" s="367"/>
      <c r="AL139" s="151"/>
      <c r="AM139" s="153"/>
      <c r="AN139" s="177"/>
      <c r="AO139" s="99"/>
      <c r="AP139" s="176"/>
    </row>
    <row r="140" spans="1:42" s="82" customFormat="1" ht="16.45" customHeight="1" x14ac:dyDescent="0.25">
      <c r="A140" s="394" t="s">
        <v>220</v>
      </c>
      <c r="B140" s="395"/>
      <c r="C140" s="302"/>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81"/>
      <c r="AK140" s="318"/>
      <c r="AL140" s="151"/>
      <c r="AM140" s="152"/>
      <c r="AN140" s="155"/>
      <c r="AO140" s="155"/>
      <c r="AP140" s="176"/>
    </row>
    <row r="141" spans="1:42" ht="10.5" customHeight="1" x14ac:dyDescent="0.25">
      <c r="A141" s="74"/>
      <c r="B141" s="75"/>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79"/>
      <c r="AK141" s="282"/>
      <c r="AL141" s="151"/>
      <c r="AM141" s="153"/>
      <c r="AN141" s="177"/>
      <c r="AO141" s="177"/>
      <c r="AP141" s="154"/>
    </row>
    <row r="142" spans="1:42" ht="10.5" customHeight="1" x14ac:dyDescent="0.25">
      <c r="A142" s="403" t="s">
        <v>222</v>
      </c>
      <c r="B142" s="404"/>
      <c r="C142" s="252"/>
      <c r="D142" s="252"/>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81"/>
      <c r="AK142" s="318"/>
      <c r="AL142" s="151"/>
      <c r="AM142" s="153"/>
      <c r="AN142" s="177"/>
      <c r="AO142" s="177"/>
      <c r="AP142" s="154"/>
    </row>
    <row r="143" spans="1:42" ht="14.4" customHeight="1" x14ac:dyDescent="0.25">
      <c r="A143" s="90" t="s">
        <v>223</v>
      </c>
      <c r="B143" s="91" t="s">
        <v>224</v>
      </c>
      <c r="C143" s="302"/>
      <c r="D143" s="252"/>
      <c r="E143" s="252"/>
      <c r="F143" s="252"/>
      <c r="G143" s="247"/>
      <c r="H143" s="259"/>
      <c r="I143" s="259"/>
      <c r="J143" s="259"/>
      <c r="K143" s="259"/>
      <c r="L143" s="259"/>
      <c r="M143" s="247"/>
      <c r="N143" s="252"/>
      <c r="O143" s="252"/>
      <c r="P143" s="252"/>
      <c r="Q143" s="252"/>
      <c r="R143" s="259"/>
      <c r="S143" s="252"/>
      <c r="T143" s="252"/>
      <c r="U143" s="252"/>
      <c r="V143" s="259"/>
      <c r="W143" s="259"/>
      <c r="X143" s="252"/>
      <c r="Y143" s="252"/>
      <c r="Z143" s="252"/>
      <c r="AA143" s="252"/>
      <c r="AB143" s="252"/>
      <c r="AC143" s="247"/>
      <c r="AD143" s="252"/>
      <c r="AE143" s="252"/>
      <c r="AF143" s="252"/>
      <c r="AG143" s="252"/>
      <c r="AH143" s="252"/>
      <c r="AI143" s="259"/>
      <c r="AJ143" s="321"/>
      <c r="AK143" s="363">
        <f t="shared" ref="AK143:AK164" si="22">SUM(C143:AJ143)</f>
        <v>0</v>
      </c>
      <c r="AL143" s="151"/>
      <c r="AM143" s="153"/>
      <c r="AN143" s="154"/>
      <c r="AO143" s="177"/>
      <c r="AP143" s="154"/>
    </row>
    <row r="144" spans="1:42" ht="14.4" customHeight="1" x14ac:dyDescent="0.25">
      <c r="A144" s="90" t="s">
        <v>225</v>
      </c>
      <c r="B144" s="91" t="s">
        <v>226</v>
      </c>
      <c r="C144" s="302"/>
      <c r="D144" s="252"/>
      <c r="E144" s="252"/>
      <c r="F144" s="251"/>
      <c r="G144" s="247"/>
      <c r="H144" s="247"/>
      <c r="I144" s="247"/>
      <c r="J144" s="247"/>
      <c r="K144" s="247"/>
      <c r="L144" s="247"/>
      <c r="M144" s="247"/>
      <c r="N144" s="252"/>
      <c r="O144" s="252"/>
      <c r="P144" s="252"/>
      <c r="Q144" s="251"/>
      <c r="R144" s="247"/>
      <c r="S144" s="250"/>
      <c r="T144" s="252"/>
      <c r="U144" s="251"/>
      <c r="V144" s="247"/>
      <c r="W144" s="247"/>
      <c r="X144" s="252"/>
      <c r="Y144" s="252"/>
      <c r="Z144" s="252"/>
      <c r="AA144" s="252"/>
      <c r="AB144" s="252"/>
      <c r="AC144" s="252"/>
      <c r="AD144" s="252"/>
      <c r="AE144" s="252"/>
      <c r="AF144" s="259"/>
      <c r="AG144" s="252"/>
      <c r="AH144" s="251"/>
      <c r="AI144" s="247"/>
      <c r="AJ144" s="321"/>
      <c r="AK144" s="363">
        <f t="shared" si="22"/>
        <v>0</v>
      </c>
      <c r="AL144" s="151"/>
      <c r="AM144" s="153"/>
      <c r="AN144" s="154"/>
      <c r="AO144" s="177"/>
      <c r="AP144" s="154"/>
    </row>
    <row r="145" spans="1:42" ht="14.4" customHeight="1" x14ac:dyDescent="0.25">
      <c r="A145" s="90" t="s">
        <v>227</v>
      </c>
      <c r="B145" s="91" t="s">
        <v>228</v>
      </c>
      <c r="C145" s="302"/>
      <c r="D145" s="252"/>
      <c r="E145" s="252"/>
      <c r="F145" s="251"/>
      <c r="G145" s="247"/>
      <c r="H145" s="247"/>
      <c r="I145" s="247"/>
      <c r="J145" s="247"/>
      <c r="K145" s="247"/>
      <c r="L145" s="247"/>
      <c r="M145" s="247"/>
      <c r="N145" s="252"/>
      <c r="O145" s="252"/>
      <c r="P145" s="259"/>
      <c r="Q145" s="251"/>
      <c r="R145" s="247"/>
      <c r="S145" s="250"/>
      <c r="T145" s="252"/>
      <c r="U145" s="251"/>
      <c r="V145" s="247"/>
      <c r="W145" s="247"/>
      <c r="X145" s="252"/>
      <c r="Y145" s="252"/>
      <c r="Z145" s="252"/>
      <c r="AA145" s="252"/>
      <c r="AB145" s="252"/>
      <c r="AC145" s="252"/>
      <c r="AD145" s="252"/>
      <c r="AE145" s="252"/>
      <c r="AF145" s="247"/>
      <c r="AG145" s="250"/>
      <c r="AH145" s="251"/>
      <c r="AI145" s="247"/>
      <c r="AJ145" s="321"/>
      <c r="AK145" s="363">
        <f t="shared" si="22"/>
        <v>0</v>
      </c>
      <c r="AL145" s="151"/>
      <c r="AM145" s="153"/>
      <c r="AN145" s="154"/>
      <c r="AO145" s="177"/>
      <c r="AP145" s="154"/>
    </row>
    <row r="146" spans="1:42" ht="14.4" customHeight="1" x14ac:dyDescent="0.25">
      <c r="A146" s="90" t="s">
        <v>229</v>
      </c>
      <c r="B146" s="91" t="s">
        <v>230</v>
      </c>
      <c r="C146" s="302"/>
      <c r="D146" s="252"/>
      <c r="E146" s="252"/>
      <c r="F146" s="251"/>
      <c r="G146" s="247"/>
      <c r="H146" s="247"/>
      <c r="I146" s="247"/>
      <c r="J146" s="247"/>
      <c r="K146" s="247"/>
      <c r="L146" s="247"/>
      <c r="M146" s="247"/>
      <c r="N146" s="252"/>
      <c r="O146" s="252"/>
      <c r="P146" s="247"/>
      <c r="Q146" s="251"/>
      <c r="R146" s="247"/>
      <c r="S146" s="250"/>
      <c r="T146" s="252"/>
      <c r="U146" s="251"/>
      <c r="V146" s="247"/>
      <c r="W146" s="247"/>
      <c r="X146" s="252"/>
      <c r="Y146" s="252"/>
      <c r="Z146" s="252"/>
      <c r="AA146" s="252"/>
      <c r="AB146" s="252"/>
      <c r="AC146" s="252"/>
      <c r="AD146" s="252"/>
      <c r="AE146" s="252"/>
      <c r="AF146" s="247"/>
      <c r="AG146" s="250"/>
      <c r="AH146" s="251"/>
      <c r="AI146" s="247"/>
      <c r="AJ146" s="321"/>
      <c r="AK146" s="363">
        <f t="shared" si="22"/>
        <v>0</v>
      </c>
      <c r="AL146" s="151"/>
      <c r="AM146" s="153"/>
      <c r="AN146" s="154"/>
      <c r="AO146" s="177"/>
      <c r="AP146" s="154"/>
    </row>
    <row r="147" spans="1:42" ht="14.4" customHeight="1" x14ac:dyDescent="0.25">
      <c r="A147" s="90" t="s">
        <v>231</v>
      </c>
      <c r="B147" s="91" t="s">
        <v>232</v>
      </c>
      <c r="C147" s="302"/>
      <c r="D147" s="252"/>
      <c r="E147" s="252"/>
      <c r="F147" s="251"/>
      <c r="G147" s="247"/>
      <c r="H147" s="247"/>
      <c r="I147" s="247"/>
      <c r="J147" s="247"/>
      <c r="K147" s="247"/>
      <c r="L147" s="247"/>
      <c r="M147" s="247"/>
      <c r="N147" s="252"/>
      <c r="O147" s="252"/>
      <c r="P147" s="247"/>
      <c r="Q147" s="251"/>
      <c r="R147" s="247"/>
      <c r="S147" s="250"/>
      <c r="T147" s="252"/>
      <c r="U147" s="251"/>
      <c r="V147" s="247"/>
      <c r="W147" s="247"/>
      <c r="X147" s="252"/>
      <c r="Y147" s="252"/>
      <c r="Z147" s="252"/>
      <c r="AA147" s="252"/>
      <c r="AB147" s="252"/>
      <c r="AC147" s="252"/>
      <c r="AD147" s="252"/>
      <c r="AE147" s="252"/>
      <c r="AF147" s="247"/>
      <c r="AG147" s="250"/>
      <c r="AH147" s="251"/>
      <c r="AI147" s="247"/>
      <c r="AJ147" s="321"/>
      <c r="AK147" s="363">
        <f t="shared" si="22"/>
        <v>0</v>
      </c>
      <c r="AL147" s="151"/>
      <c r="AM147" s="153"/>
      <c r="AN147" s="154"/>
      <c r="AO147" s="177"/>
      <c r="AP147" s="154"/>
    </row>
    <row r="148" spans="1:42" ht="14.4" customHeight="1" x14ac:dyDescent="0.25">
      <c r="A148" s="90" t="s">
        <v>233</v>
      </c>
      <c r="B148" s="91" t="s">
        <v>234</v>
      </c>
      <c r="C148" s="302"/>
      <c r="D148" s="252"/>
      <c r="E148" s="252"/>
      <c r="F148" s="251"/>
      <c r="G148" s="247"/>
      <c r="H148" s="247"/>
      <c r="I148" s="247"/>
      <c r="J148" s="247"/>
      <c r="K148" s="247"/>
      <c r="L148" s="247"/>
      <c r="M148" s="247"/>
      <c r="N148" s="252"/>
      <c r="O148" s="252"/>
      <c r="P148" s="247"/>
      <c r="Q148" s="251"/>
      <c r="R148" s="247"/>
      <c r="S148" s="250"/>
      <c r="T148" s="252"/>
      <c r="U148" s="251"/>
      <c r="V148" s="247"/>
      <c r="W148" s="247"/>
      <c r="X148" s="252"/>
      <c r="Y148" s="252"/>
      <c r="Z148" s="252"/>
      <c r="AA148" s="252"/>
      <c r="AB148" s="252"/>
      <c r="AC148" s="252"/>
      <c r="AD148" s="252"/>
      <c r="AE148" s="252"/>
      <c r="AF148" s="247"/>
      <c r="AG148" s="250"/>
      <c r="AH148" s="251"/>
      <c r="AI148" s="247"/>
      <c r="AJ148" s="321"/>
      <c r="AK148" s="363">
        <f t="shared" si="22"/>
        <v>0</v>
      </c>
      <c r="AL148" s="151"/>
      <c r="AM148" s="153"/>
      <c r="AN148" s="154"/>
      <c r="AO148" s="177"/>
      <c r="AP148" s="154"/>
    </row>
    <row r="149" spans="1:42" ht="14.4" customHeight="1" x14ac:dyDescent="0.25">
      <c r="A149" s="90" t="s">
        <v>235</v>
      </c>
      <c r="B149" s="91" t="s">
        <v>236</v>
      </c>
      <c r="C149" s="302"/>
      <c r="D149" s="252"/>
      <c r="E149" s="252"/>
      <c r="F149" s="251"/>
      <c r="G149" s="247"/>
      <c r="H149" s="247"/>
      <c r="I149" s="247"/>
      <c r="J149" s="247"/>
      <c r="K149" s="247"/>
      <c r="L149" s="247"/>
      <c r="M149" s="247"/>
      <c r="N149" s="252"/>
      <c r="O149" s="252"/>
      <c r="P149" s="252"/>
      <c r="Q149" s="251"/>
      <c r="R149" s="247"/>
      <c r="S149" s="250"/>
      <c r="T149" s="252"/>
      <c r="U149" s="251"/>
      <c r="V149" s="247"/>
      <c r="W149" s="247"/>
      <c r="X149" s="252"/>
      <c r="Y149" s="252"/>
      <c r="Z149" s="252"/>
      <c r="AA149" s="252"/>
      <c r="AB149" s="252"/>
      <c r="AC149" s="252"/>
      <c r="AD149" s="252"/>
      <c r="AE149" s="252"/>
      <c r="AF149" s="247"/>
      <c r="AG149" s="250"/>
      <c r="AH149" s="251"/>
      <c r="AI149" s="247"/>
      <c r="AJ149" s="321"/>
      <c r="AK149" s="363">
        <f t="shared" si="22"/>
        <v>0</v>
      </c>
      <c r="AL149" s="151"/>
      <c r="AM149" s="153"/>
      <c r="AN149" s="154"/>
      <c r="AO149" s="177"/>
      <c r="AP149" s="154"/>
    </row>
    <row r="150" spans="1:42" ht="14.4" customHeight="1" x14ac:dyDescent="0.25">
      <c r="A150" s="90" t="s">
        <v>237</v>
      </c>
      <c r="B150" s="91" t="s">
        <v>238</v>
      </c>
      <c r="C150" s="302"/>
      <c r="D150" s="252"/>
      <c r="E150" s="252"/>
      <c r="F150" s="251"/>
      <c r="G150" s="247"/>
      <c r="H150" s="247"/>
      <c r="I150" s="247"/>
      <c r="J150" s="247"/>
      <c r="K150" s="247"/>
      <c r="L150" s="247"/>
      <c r="M150" s="247"/>
      <c r="N150" s="252"/>
      <c r="O150" s="252"/>
      <c r="P150" s="252"/>
      <c r="Q150" s="251"/>
      <c r="R150" s="247"/>
      <c r="S150" s="250"/>
      <c r="T150" s="252"/>
      <c r="U150" s="251"/>
      <c r="V150" s="247"/>
      <c r="W150" s="247"/>
      <c r="X150" s="252"/>
      <c r="Y150" s="252"/>
      <c r="Z150" s="252"/>
      <c r="AA150" s="252"/>
      <c r="AB150" s="252"/>
      <c r="AC150" s="252"/>
      <c r="AD150" s="252"/>
      <c r="AE150" s="252"/>
      <c r="AF150" s="247"/>
      <c r="AG150" s="250"/>
      <c r="AH150" s="251"/>
      <c r="AI150" s="247"/>
      <c r="AJ150" s="321"/>
      <c r="AK150" s="363">
        <f t="shared" si="22"/>
        <v>0</v>
      </c>
      <c r="AL150" s="151"/>
      <c r="AM150" s="153"/>
      <c r="AN150" s="154"/>
      <c r="AO150" s="177"/>
      <c r="AP150" s="154"/>
    </row>
    <row r="151" spans="1:42" ht="14.4" customHeight="1" x14ac:dyDescent="0.25">
      <c r="A151" s="90" t="s">
        <v>239</v>
      </c>
      <c r="B151" s="91" t="s">
        <v>240</v>
      </c>
      <c r="C151" s="302"/>
      <c r="D151" s="252"/>
      <c r="E151" s="252"/>
      <c r="F151" s="251"/>
      <c r="G151" s="247"/>
      <c r="H151" s="247"/>
      <c r="I151" s="247"/>
      <c r="J151" s="247"/>
      <c r="K151" s="247"/>
      <c r="L151" s="247"/>
      <c r="M151" s="247"/>
      <c r="N151" s="252"/>
      <c r="O151" s="252"/>
      <c r="P151" s="252"/>
      <c r="Q151" s="251"/>
      <c r="R151" s="247"/>
      <c r="S151" s="250"/>
      <c r="T151" s="252"/>
      <c r="U151" s="251"/>
      <c r="V151" s="247"/>
      <c r="W151" s="247"/>
      <c r="X151" s="252"/>
      <c r="Y151" s="252"/>
      <c r="Z151" s="252"/>
      <c r="AA151" s="252"/>
      <c r="AB151" s="252"/>
      <c r="AC151" s="252"/>
      <c r="AD151" s="252"/>
      <c r="AE151" s="252"/>
      <c r="AF151" s="247"/>
      <c r="AG151" s="250"/>
      <c r="AH151" s="251"/>
      <c r="AI151" s="247"/>
      <c r="AJ151" s="321"/>
      <c r="AK151" s="363">
        <f t="shared" si="22"/>
        <v>0</v>
      </c>
      <c r="AL151" s="151"/>
      <c r="AM151" s="153"/>
      <c r="AN151" s="154"/>
      <c r="AO151" s="177"/>
      <c r="AP151" s="154"/>
    </row>
    <row r="152" spans="1:42" ht="14.4" customHeight="1" x14ac:dyDescent="0.25">
      <c r="A152" s="90" t="s">
        <v>241</v>
      </c>
      <c r="B152" s="91" t="s">
        <v>242</v>
      </c>
      <c r="C152" s="252"/>
      <c r="D152" s="252"/>
      <c r="E152" s="252"/>
      <c r="F152" s="252"/>
      <c r="G152" s="252"/>
      <c r="H152" s="252"/>
      <c r="I152" s="252"/>
      <c r="J152" s="252"/>
      <c r="K152" s="252"/>
      <c r="L152" s="252"/>
      <c r="M152" s="252"/>
      <c r="N152" s="252"/>
      <c r="O152" s="252"/>
      <c r="P152" s="252"/>
      <c r="Q152" s="252"/>
      <c r="R152" s="252"/>
      <c r="S152" s="252"/>
      <c r="T152" s="252"/>
      <c r="U152" s="252"/>
      <c r="V152" s="252"/>
      <c r="W152" s="252"/>
      <c r="X152" s="252"/>
      <c r="Y152" s="252"/>
      <c r="Z152" s="252"/>
      <c r="AA152" s="252"/>
      <c r="AB152" s="252"/>
      <c r="AC152" s="320"/>
      <c r="AD152" s="247"/>
      <c r="AE152" s="250"/>
      <c r="AF152" s="252"/>
      <c r="AG152" s="252"/>
      <c r="AH152" s="252"/>
      <c r="AI152" s="252"/>
      <c r="AJ152" s="321"/>
      <c r="AK152" s="363">
        <f t="shared" si="22"/>
        <v>0</v>
      </c>
      <c r="AL152" s="151"/>
      <c r="AM152" s="153"/>
      <c r="AN152" s="154"/>
      <c r="AO152" s="177"/>
      <c r="AP152" s="154"/>
    </row>
    <row r="153" spans="1:42" ht="14.4" customHeight="1" x14ac:dyDescent="0.25">
      <c r="A153" s="90" t="s">
        <v>243</v>
      </c>
      <c r="B153" s="91" t="s">
        <v>244</v>
      </c>
      <c r="C153" s="252"/>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1"/>
      <c r="AC153" s="247"/>
      <c r="AD153" s="268"/>
      <c r="AE153" s="252"/>
      <c r="AF153" s="252"/>
      <c r="AG153" s="252"/>
      <c r="AH153" s="252"/>
      <c r="AI153" s="252"/>
      <c r="AJ153" s="321"/>
      <c r="AK153" s="363">
        <f t="shared" si="22"/>
        <v>0</v>
      </c>
      <c r="AL153" s="151"/>
      <c r="AM153" s="153"/>
      <c r="AN153" s="154"/>
      <c r="AO153" s="177"/>
      <c r="AP153" s="154"/>
    </row>
    <row r="154" spans="1:42" ht="14.4" customHeight="1" x14ac:dyDescent="0.25">
      <c r="A154" s="90" t="s">
        <v>245</v>
      </c>
      <c r="B154" s="91" t="s">
        <v>246</v>
      </c>
      <c r="C154" s="252"/>
      <c r="D154" s="252"/>
      <c r="E154" s="252"/>
      <c r="F154" s="252"/>
      <c r="G154" s="252"/>
      <c r="H154" s="252"/>
      <c r="I154" s="252"/>
      <c r="J154" s="252"/>
      <c r="K154" s="252"/>
      <c r="L154" s="252"/>
      <c r="M154" s="252"/>
      <c r="N154" s="252"/>
      <c r="O154" s="252"/>
      <c r="P154" s="252"/>
      <c r="Q154" s="252"/>
      <c r="R154" s="252"/>
      <c r="S154" s="252"/>
      <c r="T154" s="252"/>
      <c r="U154" s="252"/>
      <c r="V154" s="252"/>
      <c r="W154" s="252"/>
      <c r="X154" s="252"/>
      <c r="Y154" s="252"/>
      <c r="Z154" s="252"/>
      <c r="AA154" s="252"/>
      <c r="AB154" s="251"/>
      <c r="AC154" s="247"/>
      <c r="AD154" s="247"/>
      <c r="AE154" s="250"/>
      <c r="AF154" s="252"/>
      <c r="AG154" s="252"/>
      <c r="AH154" s="252"/>
      <c r="AI154" s="252"/>
      <c r="AJ154" s="321"/>
      <c r="AK154" s="363">
        <f t="shared" si="22"/>
        <v>0</v>
      </c>
      <c r="AL154" s="151"/>
      <c r="AM154" s="153"/>
      <c r="AN154" s="154"/>
      <c r="AO154" s="177"/>
      <c r="AP154" s="154"/>
    </row>
    <row r="155" spans="1:42" ht="14.4" customHeight="1" x14ac:dyDescent="0.25">
      <c r="A155" s="90" t="s">
        <v>247</v>
      </c>
      <c r="B155" s="91" t="s">
        <v>248</v>
      </c>
      <c r="C155" s="252"/>
      <c r="D155" s="252"/>
      <c r="E155" s="252"/>
      <c r="F155" s="252"/>
      <c r="G155" s="252"/>
      <c r="H155" s="252"/>
      <c r="I155" s="252"/>
      <c r="J155" s="252"/>
      <c r="K155" s="252"/>
      <c r="L155" s="252"/>
      <c r="M155" s="252"/>
      <c r="N155" s="252"/>
      <c r="O155" s="252"/>
      <c r="P155" s="252"/>
      <c r="Q155" s="252"/>
      <c r="R155" s="252"/>
      <c r="S155" s="252"/>
      <c r="T155" s="252"/>
      <c r="U155" s="252"/>
      <c r="V155" s="252"/>
      <c r="W155" s="252"/>
      <c r="X155" s="252"/>
      <c r="Y155" s="252"/>
      <c r="Z155" s="252"/>
      <c r="AA155" s="252"/>
      <c r="AB155" s="251"/>
      <c r="AC155" s="247"/>
      <c r="AD155" s="258"/>
      <c r="AE155" s="252"/>
      <c r="AF155" s="252"/>
      <c r="AG155" s="252"/>
      <c r="AH155" s="252"/>
      <c r="AI155" s="252"/>
      <c r="AJ155" s="321"/>
      <c r="AK155" s="363">
        <f t="shared" si="22"/>
        <v>0</v>
      </c>
      <c r="AL155" s="151"/>
      <c r="AM155" s="153"/>
      <c r="AN155" s="154"/>
      <c r="AO155" s="177"/>
      <c r="AP155" s="154"/>
    </row>
    <row r="156" spans="1:42" ht="14.4" customHeight="1" x14ac:dyDescent="0.25">
      <c r="A156" s="90" t="s">
        <v>249</v>
      </c>
      <c r="B156" s="91" t="s">
        <v>250</v>
      </c>
      <c r="C156" s="252"/>
      <c r="D156" s="252"/>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1"/>
      <c r="AC156" s="247"/>
      <c r="AD156" s="250"/>
      <c r="AE156" s="252"/>
      <c r="AF156" s="252"/>
      <c r="AG156" s="252"/>
      <c r="AH156" s="252"/>
      <c r="AI156" s="252"/>
      <c r="AJ156" s="321"/>
      <c r="AK156" s="363">
        <f t="shared" si="22"/>
        <v>0</v>
      </c>
      <c r="AL156" s="151"/>
      <c r="AM156" s="153"/>
      <c r="AN156" s="154"/>
      <c r="AO156" s="177"/>
      <c r="AP156" s="154"/>
    </row>
    <row r="157" spans="1:42" ht="14.4" customHeight="1" x14ac:dyDescent="0.25">
      <c r="A157" s="90" t="s">
        <v>251</v>
      </c>
      <c r="B157" s="91" t="s">
        <v>252</v>
      </c>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1"/>
      <c r="AC157" s="247"/>
      <c r="AD157" s="250"/>
      <c r="AE157" s="252"/>
      <c r="AF157" s="252"/>
      <c r="AG157" s="252"/>
      <c r="AH157" s="252"/>
      <c r="AI157" s="252"/>
      <c r="AJ157" s="321"/>
      <c r="AK157" s="363">
        <f t="shared" si="22"/>
        <v>0</v>
      </c>
      <c r="AL157" s="151"/>
      <c r="AM157" s="153"/>
      <c r="AN157" s="154"/>
      <c r="AO157" s="177"/>
      <c r="AP157" s="154"/>
    </row>
    <row r="158" spans="1:42" ht="14.4" customHeight="1" x14ac:dyDescent="0.25">
      <c r="A158" s="208" t="s">
        <v>498</v>
      </c>
      <c r="B158" s="209" t="s">
        <v>572</v>
      </c>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92"/>
      <c r="AD158" s="252"/>
      <c r="AE158" s="252"/>
      <c r="AF158" s="252"/>
      <c r="AG158" s="252"/>
      <c r="AH158" s="252"/>
      <c r="AI158" s="252"/>
      <c r="AJ158" s="321"/>
      <c r="AK158" s="363">
        <f t="shared" si="22"/>
        <v>0</v>
      </c>
      <c r="AL158" s="151"/>
      <c r="AM158" s="153"/>
      <c r="AN158" s="154"/>
      <c r="AO158" s="177"/>
      <c r="AP158" s="154"/>
    </row>
    <row r="159" spans="1:42" ht="14.4" customHeight="1" x14ac:dyDescent="0.25">
      <c r="A159" s="208" t="s">
        <v>499</v>
      </c>
      <c r="B159" s="209" t="s">
        <v>253</v>
      </c>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9"/>
      <c r="AA159" s="252"/>
      <c r="AB159" s="252"/>
      <c r="AC159" s="247"/>
      <c r="AD159" s="252"/>
      <c r="AE159" s="252"/>
      <c r="AF159" s="252"/>
      <c r="AG159" s="252"/>
      <c r="AH159" s="252"/>
      <c r="AI159" s="252"/>
      <c r="AJ159" s="321"/>
      <c r="AK159" s="363">
        <f t="shared" si="22"/>
        <v>0</v>
      </c>
      <c r="AL159" s="151"/>
      <c r="AM159" s="153"/>
      <c r="AN159" s="154"/>
      <c r="AO159" s="177"/>
      <c r="AP159" s="154"/>
    </row>
    <row r="160" spans="1:42" ht="14.4" customHeight="1" x14ac:dyDescent="0.25">
      <c r="A160" s="208" t="s">
        <v>500</v>
      </c>
      <c r="B160" s="209" t="s">
        <v>632</v>
      </c>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47"/>
      <c r="AA160" s="252"/>
      <c r="AB160" s="252"/>
      <c r="AC160" s="252"/>
      <c r="AD160" s="252"/>
      <c r="AE160" s="252"/>
      <c r="AF160" s="252"/>
      <c r="AG160" s="252"/>
      <c r="AH160" s="252"/>
      <c r="AI160" s="252"/>
      <c r="AJ160" s="321"/>
      <c r="AK160" s="363">
        <f t="shared" si="22"/>
        <v>0</v>
      </c>
      <c r="AL160" s="151"/>
      <c r="AM160" s="153"/>
      <c r="AN160" s="154"/>
      <c r="AO160" s="177"/>
      <c r="AP160" s="154"/>
    </row>
    <row r="161" spans="1:42" ht="14.4" customHeight="1" x14ac:dyDescent="0.25">
      <c r="A161" s="208" t="s">
        <v>501</v>
      </c>
      <c r="B161" s="209" t="s">
        <v>631</v>
      </c>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47"/>
      <c r="AA161" s="252"/>
      <c r="AB161" s="252"/>
      <c r="AC161" s="252"/>
      <c r="AD161" s="252"/>
      <c r="AE161" s="252"/>
      <c r="AF161" s="252"/>
      <c r="AG161" s="252"/>
      <c r="AH161" s="252"/>
      <c r="AI161" s="252"/>
      <c r="AJ161" s="321"/>
      <c r="AK161" s="363">
        <f t="shared" si="22"/>
        <v>0</v>
      </c>
      <c r="AL161" s="151"/>
      <c r="AM161" s="153"/>
      <c r="AN161" s="154"/>
      <c r="AO161" s="177"/>
      <c r="AP161" s="154"/>
    </row>
    <row r="162" spans="1:42" ht="14.4" customHeight="1" x14ac:dyDescent="0.25">
      <c r="A162" s="208" t="s">
        <v>502</v>
      </c>
      <c r="B162" s="209" t="s">
        <v>633</v>
      </c>
      <c r="C162" s="252"/>
      <c r="D162" s="252"/>
      <c r="E162" s="252"/>
      <c r="F162" s="252"/>
      <c r="G162" s="259"/>
      <c r="H162" s="252"/>
      <c r="I162" s="252"/>
      <c r="J162" s="252"/>
      <c r="K162" s="252"/>
      <c r="L162" s="252"/>
      <c r="M162" s="252"/>
      <c r="N162" s="252"/>
      <c r="O162" s="252"/>
      <c r="P162" s="252"/>
      <c r="Q162" s="252"/>
      <c r="R162" s="259"/>
      <c r="S162" s="252"/>
      <c r="T162" s="252"/>
      <c r="U162" s="252"/>
      <c r="V162" s="259"/>
      <c r="W162" s="259"/>
      <c r="X162" s="252"/>
      <c r="Y162" s="252"/>
      <c r="Z162" s="247"/>
      <c r="AA162" s="252"/>
      <c r="AB162" s="252"/>
      <c r="AC162" s="252"/>
      <c r="AD162" s="252"/>
      <c r="AE162" s="252"/>
      <c r="AF162" s="259"/>
      <c r="AG162" s="252"/>
      <c r="AH162" s="252"/>
      <c r="AI162" s="259"/>
      <c r="AJ162" s="321"/>
      <c r="AK162" s="363">
        <f t="shared" si="22"/>
        <v>0</v>
      </c>
      <c r="AL162" s="151"/>
      <c r="AM162" s="153"/>
      <c r="AN162" s="154"/>
      <c r="AO162" s="177"/>
      <c r="AP162" s="154"/>
    </row>
    <row r="163" spans="1:42" ht="14.4" customHeight="1" x14ac:dyDescent="0.25">
      <c r="A163" s="90" t="s">
        <v>254</v>
      </c>
      <c r="B163" s="91" t="s">
        <v>255</v>
      </c>
      <c r="C163" s="302"/>
      <c r="D163" s="252"/>
      <c r="E163" s="252"/>
      <c r="F163" s="251"/>
      <c r="G163" s="247"/>
      <c r="H163" s="289"/>
      <c r="I163" s="259"/>
      <c r="J163" s="259"/>
      <c r="K163" s="259"/>
      <c r="L163" s="259"/>
      <c r="M163" s="259"/>
      <c r="N163" s="252"/>
      <c r="O163" s="252"/>
      <c r="P163" s="252"/>
      <c r="Q163" s="251"/>
      <c r="R163" s="247"/>
      <c r="S163" s="250"/>
      <c r="T163" s="252"/>
      <c r="U163" s="251"/>
      <c r="V163" s="247"/>
      <c r="W163" s="247"/>
      <c r="X163" s="250"/>
      <c r="Y163" s="252"/>
      <c r="Z163" s="252"/>
      <c r="AA163" s="252"/>
      <c r="AB163" s="252"/>
      <c r="AC163" s="259"/>
      <c r="AD163" s="259"/>
      <c r="AE163" s="251"/>
      <c r="AF163" s="247"/>
      <c r="AG163" s="250"/>
      <c r="AH163" s="251"/>
      <c r="AI163" s="247"/>
      <c r="AJ163" s="321"/>
      <c r="AK163" s="363">
        <f t="shared" si="22"/>
        <v>0</v>
      </c>
      <c r="AL163" s="151"/>
      <c r="AM163" s="153"/>
      <c r="AN163" s="154"/>
      <c r="AO163" s="177"/>
      <c r="AP163" s="154"/>
    </row>
    <row r="164" spans="1:42" ht="15.85" customHeight="1" x14ac:dyDescent="0.25">
      <c r="A164" s="405" t="s">
        <v>256</v>
      </c>
      <c r="B164" s="406"/>
      <c r="C164" s="333">
        <f>SUM(C143:C163)</f>
        <v>0</v>
      </c>
      <c r="D164" s="252">
        <f t="shared" ref="D164:Z164" si="23">SUM(D143:D163)</f>
        <v>0</v>
      </c>
      <c r="E164" s="252">
        <f t="shared" si="23"/>
        <v>0</v>
      </c>
      <c r="F164" s="251">
        <f t="shared" si="23"/>
        <v>0</v>
      </c>
      <c r="G164" s="262">
        <f t="shared" si="23"/>
        <v>0</v>
      </c>
      <c r="H164" s="262">
        <f t="shared" si="23"/>
        <v>0</v>
      </c>
      <c r="I164" s="262">
        <f t="shared" si="23"/>
        <v>0</v>
      </c>
      <c r="J164" s="262">
        <f t="shared" si="23"/>
        <v>0</v>
      </c>
      <c r="K164" s="262">
        <f t="shared" si="23"/>
        <v>0</v>
      </c>
      <c r="L164" s="262">
        <f t="shared" si="23"/>
        <v>0</v>
      </c>
      <c r="M164" s="262">
        <f t="shared" si="23"/>
        <v>0</v>
      </c>
      <c r="N164" s="252">
        <f>SUM(N143:N163)</f>
        <v>0</v>
      </c>
      <c r="O164" s="252">
        <f t="shared" si="23"/>
        <v>0</v>
      </c>
      <c r="P164" s="265">
        <f t="shared" si="23"/>
        <v>0</v>
      </c>
      <c r="Q164" s="251">
        <f t="shared" si="23"/>
        <v>0</v>
      </c>
      <c r="R164" s="262">
        <f t="shared" si="23"/>
        <v>0</v>
      </c>
      <c r="S164" s="250">
        <f t="shared" si="23"/>
        <v>0</v>
      </c>
      <c r="T164" s="252">
        <f t="shared" si="23"/>
        <v>0</v>
      </c>
      <c r="U164" s="251">
        <f t="shared" si="23"/>
        <v>0</v>
      </c>
      <c r="V164" s="262">
        <f t="shared" si="23"/>
        <v>0</v>
      </c>
      <c r="W164" s="262">
        <f t="shared" si="23"/>
        <v>0</v>
      </c>
      <c r="X164" s="252">
        <f>SUM(X143:X163)</f>
        <v>0</v>
      </c>
      <c r="Y164" s="252">
        <f t="shared" si="23"/>
        <v>0</v>
      </c>
      <c r="Z164" s="247">
        <f t="shared" si="23"/>
        <v>0</v>
      </c>
      <c r="AA164" s="252">
        <f>SUM(AA143:AA163)</f>
        <v>0</v>
      </c>
      <c r="AB164" s="251">
        <f t="shared" ref="AB164:AJ164" si="24">SUM(AB143:AB163)</f>
        <v>0</v>
      </c>
      <c r="AC164" s="262">
        <f t="shared" si="24"/>
        <v>0</v>
      </c>
      <c r="AD164" s="262">
        <f t="shared" si="24"/>
        <v>0</v>
      </c>
      <c r="AE164" s="252">
        <f t="shared" si="24"/>
        <v>0</v>
      </c>
      <c r="AF164" s="262">
        <f t="shared" si="24"/>
        <v>0</v>
      </c>
      <c r="AG164" s="250">
        <f t="shared" si="24"/>
        <v>0</v>
      </c>
      <c r="AH164" s="251">
        <f t="shared" si="24"/>
        <v>0</v>
      </c>
      <c r="AI164" s="262">
        <f t="shared" si="24"/>
        <v>0</v>
      </c>
      <c r="AJ164" s="308">
        <f t="shared" si="24"/>
        <v>0</v>
      </c>
      <c r="AK164" s="370">
        <f t="shared" si="22"/>
        <v>0</v>
      </c>
      <c r="AL164" s="73"/>
      <c r="AN164" s="154"/>
      <c r="AO164" s="177"/>
      <c r="AP164" s="154"/>
    </row>
    <row r="165" spans="1:42" ht="8.3000000000000007" customHeight="1" x14ac:dyDescent="0.25">
      <c r="A165" s="74"/>
      <c r="B165" s="75"/>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79"/>
      <c r="AK165" s="282"/>
      <c r="AL165" s="151"/>
      <c r="AM165" s="153"/>
      <c r="AN165" s="177"/>
      <c r="AO165" s="177"/>
      <c r="AP165" s="154"/>
    </row>
    <row r="166" spans="1:42" ht="15.05" customHeight="1" x14ac:dyDescent="0.25">
      <c r="A166" s="403" t="s">
        <v>257</v>
      </c>
      <c r="B166" s="404"/>
      <c r="C166" s="252"/>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81"/>
      <c r="AK166" s="318"/>
      <c r="AL166" s="151"/>
      <c r="AM166" s="153"/>
      <c r="AN166" s="155"/>
      <c r="AO166" s="177"/>
      <c r="AP166" s="154"/>
    </row>
    <row r="167" spans="1:42" ht="14.4" customHeight="1" x14ac:dyDescent="0.25">
      <c r="A167" s="90" t="s">
        <v>258</v>
      </c>
      <c r="B167" s="91" t="s">
        <v>259</v>
      </c>
      <c r="C167" s="302"/>
      <c r="D167" s="252"/>
      <c r="E167" s="252"/>
      <c r="F167" s="252"/>
      <c r="G167" s="251"/>
      <c r="H167" s="247"/>
      <c r="I167" s="247"/>
      <c r="J167" s="247"/>
      <c r="K167" s="247"/>
      <c r="L167" s="247"/>
      <c r="M167" s="250"/>
      <c r="N167" s="252"/>
      <c r="O167" s="252"/>
      <c r="P167" s="252"/>
      <c r="Q167" s="251"/>
      <c r="R167" s="247"/>
      <c r="S167" s="250"/>
      <c r="T167" s="252"/>
      <c r="U167" s="251"/>
      <c r="V167" s="247"/>
      <c r="W167" s="247"/>
      <c r="X167" s="252"/>
      <c r="Y167" s="252"/>
      <c r="Z167" s="252"/>
      <c r="AA167" s="252"/>
      <c r="AB167" s="252"/>
      <c r="AC167" s="252"/>
      <c r="AD167" s="252"/>
      <c r="AE167" s="252"/>
      <c r="AF167" s="247"/>
      <c r="AG167" s="250"/>
      <c r="AH167" s="251"/>
      <c r="AI167" s="247"/>
      <c r="AJ167" s="248"/>
      <c r="AK167" s="363">
        <f t="shared" ref="AK167:AK185" si="25">SUM(C167:AJ167)</f>
        <v>0</v>
      </c>
      <c r="AL167" s="151"/>
      <c r="AM167" s="153"/>
      <c r="AO167" s="153"/>
    </row>
    <row r="168" spans="1:42" ht="14.4" customHeight="1" x14ac:dyDescent="0.25">
      <c r="A168" s="90" t="s">
        <v>260</v>
      </c>
      <c r="B168" s="91" t="s">
        <v>261</v>
      </c>
      <c r="C168" s="302"/>
      <c r="D168" s="252"/>
      <c r="E168" s="252"/>
      <c r="F168" s="252"/>
      <c r="G168" s="252"/>
      <c r="H168" s="252"/>
      <c r="I168" s="252"/>
      <c r="J168" s="252"/>
      <c r="K168" s="252"/>
      <c r="L168" s="247"/>
      <c r="M168" s="252"/>
      <c r="N168" s="252"/>
      <c r="O168" s="252"/>
      <c r="P168" s="252"/>
      <c r="Q168" s="252"/>
      <c r="R168" s="252"/>
      <c r="S168" s="252"/>
      <c r="T168" s="252"/>
      <c r="U168" s="252"/>
      <c r="V168" s="252"/>
      <c r="W168" s="252"/>
      <c r="X168" s="252"/>
      <c r="Y168" s="252"/>
      <c r="Z168" s="252"/>
      <c r="AA168" s="252"/>
      <c r="AB168" s="252"/>
      <c r="AC168" s="252"/>
      <c r="AD168" s="252"/>
      <c r="AE168" s="252"/>
      <c r="AF168" s="290"/>
      <c r="AG168" s="252"/>
      <c r="AH168" s="252"/>
      <c r="AI168" s="290"/>
      <c r="AJ168" s="248"/>
      <c r="AK168" s="363">
        <f t="shared" si="25"/>
        <v>0</v>
      </c>
      <c r="AL168" s="151"/>
      <c r="AM168" s="153"/>
      <c r="AO168" s="153"/>
    </row>
    <row r="169" spans="1:42" ht="14.4" customHeight="1" x14ac:dyDescent="0.25">
      <c r="A169" s="90" t="s">
        <v>262</v>
      </c>
      <c r="B169" s="91" t="s">
        <v>263</v>
      </c>
      <c r="C169" s="302"/>
      <c r="D169" s="252"/>
      <c r="E169" s="252"/>
      <c r="F169" s="252"/>
      <c r="G169" s="252"/>
      <c r="H169" s="252"/>
      <c r="I169" s="252"/>
      <c r="J169" s="252"/>
      <c r="K169" s="252"/>
      <c r="L169" s="260"/>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1"/>
      <c r="AJ169" s="248"/>
      <c r="AK169" s="363">
        <f t="shared" si="25"/>
        <v>0</v>
      </c>
      <c r="AL169" s="151"/>
      <c r="AM169" s="153"/>
      <c r="AO169" s="153"/>
    </row>
    <row r="170" spans="1:42" ht="14.4" customHeight="1" x14ac:dyDescent="0.25">
      <c r="A170" s="90" t="s">
        <v>264</v>
      </c>
      <c r="B170" s="91" t="s">
        <v>265</v>
      </c>
      <c r="C170" s="302"/>
      <c r="D170" s="252"/>
      <c r="E170" s="252"/>
      <c r="F170" s="252"/>
      <c r="G170" s="252"/>
      <c r="H170" s="252"/>
      <c r="I170" s="252"/>
      <c r="J170" s="252"/>
      <c r="K170" s="252"/>
      <c r="L170" s="262"/>
      <c r="M170" s="252"/>
      <c r="N170" s="252"/>
      <c r="O170" s="252"/>
      <c r="P170" s="252"/>
      <c r="Q170" s="252"/>
      <c r="R170" s="252"/>
      <c r="S170" s="252"/>
      <c r="T170" s="252"/>
      <c r="U170" s="252"/>
      <c r="V170" s="252"/>
      <c r="W170" s="252"/>
      <c r="X170" s="252"/>
      <c r="Y170" s="252"/>
      <c r="Z170" s="252"/>
      <c r="AA170" s="252"/>
      <c r="AB170" s="252"/>
      <c r="AC170" s="252"/>
      <c r="AD170" s="252"/>
      <c r="AE170" s="252"/>
      <c r="AF170" s="259"/>
      <c r="AG170" s="252"/>
      <c r="AH170" s="252"/>
      <c r="AI170" s="259"/>
      <c r="AJ170" s="321"/>
      <c r="AK170" s="370">
        <f t="shared" si="25"/>
        <v>0</v>
      </c>
      <c r="AL170" s="151"/>
      <c r="AM170" s="153"/>
      <c r="AO170" s="153"/>
    </row>
    <row r="171" spans="1:42" ht="14.4" customHeight="1" x14ac:dyDescent="0.25">
      <c r="A171" s="90" t="s">
        <v>266</v>
      </c>
      <c r="B171" s="91" t="s">
        <v>267</v>
      </c>
      <c r="C171" s="302"/>
      <c r="D171" s="252"/>
      <c r="E171" s="252"/>
      <c r="F171" s="252"/>
      <c r="G171" s="251"/>
      <c r="H171" s="247"/>
      <c r="I171" s="247"/>
      <c r="J171" s="247"/>
      <c r="K171" s="247"/>
      <c r="L171" s="247"/>
      <c r="M171" s="250"/>
      <c r="N171" s="252"/>
      <c r="O171" s="252"/>
      <c r="P171" s="252"/>
      <c r="Q171" s="247"/>
      <c r="R171" s="247"/>
      <c r="S171" s="253"/>
      <c r="T171" s="247"/>
      <c r="U171" s="247"/>
      <c r="V171" s="247"/>
      <c r="W171" s="247"/>
      <c r="X171" s="252"/>
      <c r="Y171" s="252"/>
      <c r="Z171" s="252"/>
      <c r="AA171" s="252"/>
      <c r="AB171" s="252"/>
      <c r="AC171" s="252"/>
      <c r="AD171" s="252"/>
      <c r="AE171" s="252"/>
      <c r="AF171" s="247"/>
      <c r="AG171" s="250"/>
      <c r="AH171" s="251"/>
      <c r="AI171" s="247"/>
      <c r="AJ171" s="321"/>
      <c r="AK171" s="363">
        <f t="shared" si="25"/>
        <v>0</v>
      </c>
      <c r="AL171" s="151"/>
      <c r="AM171" s="153"/>
      <c r="AO171" s="153"/>
    </row>
    <row r="172" spans="1:42" ht="14.4" customHeight="1" x14ac:dyDescent="0.25">
      <c r="A172" s="90" t="s">
        <v>271</v>
      </c>
      <c r="B172" s="91" t="s">
        <v>272</v>
      </c>
      <c r="C172" s="252"/>
      <c r="D172" s="252"/>
      <c r="E172" s="252"/>
      <c r="F172" s="252"/>
      <c r="G172" s="252"/>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47"/>
      <c r="AF172" s="252"/>
      <c r="AG172" s="252"/>
      <c r="AH172" s="252"/>
      <c r="AI172" s="252"/>
      <c r="AJ172" s="321"/>
      <c r="AK172" s="363">
        <f t="shared" si="25"/>
        <v>0</v>
      </c>
      <c r="AL172" s="151"/>
      <c r="AM172" s="153"/>
      <c r="AO172" s="153"/>
    </row>
    <row r="173" spans="1:42" ht="14.4" customHeight="1" x14ac:dyDescent="0.25">
      <c r="A173" s="208" t="s">
        <v>503</v>
      </c>
      <c r="B173" s="209" t="s">
        <v>573</v>
      </c>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1"/>
      <c r="AB173" s="247"/>
      <c r="AC173" s="252"/>
      <c r="AD173" s="252"/>
      <c r="AE173" s="252"/>
      <c r="AF173" s="252"/>
      <c r="AG173" s="252"/>
      <c r="AH173" s="252"/>
      <c r="AI173" s="252"/>
      <c r="AJ173" s="321"/>
      <c r="AK173" s="363">
        <f t="shared" si="25"/>
        <v>0</v>
      </c>
      <c r="AL173" s="151"/>
      <c r="AM173" s="153"/>
      <c r="AO173" s="153"/>
    </row>
    <row r="174" spans="1:42" ht="14.4" customHeight="1" x14ac:dyDescent="0.25">
      <c r="A174" s="208" t="s">
        <v>504</v>
      </c>
      <c r="B174" s="209" t="s">
        <v>505</v>
      </c>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1"/>
      <c r="AB174" s="247"/>
      <c r="AC174" s="252"/>
      <c r="AD174" s="252"/>
      <c r="AE174" s="252"/>
      <c r="AF174" s="252"/>
      <c r="AG174" s="252"/>
      <c r="AH174" s="252"/>
      <c r="AI174" s="252"/>
      <c r="AJ174" s="321"/>
      <c r="AK174" s="363">
        <f t="shared" si="25"/>
        <v>0</v>
      </c>
      <c r="AL174" s="151"/>
      <c r="AM174" s="153"/>
      <c r="AO174" s="153"/>
    </row>
    <row r="175" spans="1:42" ht="14.4" customHeight="1" x14ac:dyDescent="0.25">
      <c r="A175" s="208" t="s">
        <v>506</v>
      </c>
      <c r="B175" s="209" t="s">
        <v>507</v>
      </c>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47"/>
      <c r="AC175" s="252"/>
      <c r="AD175" s="252"/>
      <c r="AE175" s="252"/>
      <c r="AF175" s="252"/>
      <c r="AG175" s="252"/>
      <c r="AH175" s="252"/>
      <c r="AI175" s="252"/>
      <c r="AJ175" s="321"/>
      <c r="AK175" s="363">
        <f t="shared" si="25"/>
        <v>0</v>
      </c>
      <c r="AL175" s="151"/>
      <c r="AM175" s="153"/>
      <c r="AO175" s="153"/>
    </row>
    <row r="176" spans="1:42" ht="14.4" customHeight="1" x14ac:dyDescent="0.25">
      <c r="A176" s="208" t="s">
        <v>508</v>
      </c>
      <c r="B176" s="209" t="s">
        <v>509</v>
      </c>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47"/>
      <c r="AC176" s="252"/>
      <c r="AD176" s="252"/>
      <c r="AE176" s="252"/>
      <c r="AF176" s="252"/>
      <c r="AG176" s="252"/>
      <c r="AH176" s="252"/>
      <c r="AI176" s="252"/>
      <c r="AJ176" s="321"/>
      <c r="AK176" s="363">
        <f t="shared" si="25"/>
        <v>0</v>
      </c>
      <c r="AL176" s="151"/>
      <c r="AM176" s="153"/>
      <c r="AO176" s="153"/>
    </row>
    <row r="177" spans="1:41" ht="14.4" customHeight="1" x14ac:dyDescent="0.25">
      <c r="A177" s="90" t="s">
        <v>273</v>
      </c>
      <c r="B177" s="91" t="s">
        <v>274</v>
      </c>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47"/>
      <c r="AF177" s="252"/>
      <c r="AG177" s="252"/>
      <c r="AH177" s="252"/>
      <c r="AI177" s="252"/>
      <c r="AJ177" s="321"/>
      <c r="AK177" s="363">
        <f t="shared" si="25"/>
        <v>0</v>
      </c>
      <c r="AL177" s="151"/>
      <c r="AM177" s="153"/>
      <c r="AO177" s="153"/>
    </row>
    <row r="178" spans="1:41" ht="14.4" customHeight="1" x14ac:dyDescent="0.25">
      <c r="A178" s="208" t="s">
        <v>510</v>
      </c>
      <c r="B178" s="209" t="s">
        <v>581</v>
      </c>
      <c r="C178" s="252"/>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47"/>
      <c r="Z178" s="252"/>
      <c r="AA178" s="252"/>
      <c r="AB178" s="252"/>
      <c r="AC178" s="252"/>
      <c r="AD178" s="252"/>
      <c r="AE178" s="252"/>
      <c r="AF178" s="252"/>
      <c r="AG178" s="252"/>
      <c r="AH178" s="252"/>
      <c r="AI178" s="252"/>
      <c r="AJ178" s="321"/>
      <c r="AK178" s="363">
        <f t="shared" si="25"/>
        <v>0</v>
      </c>
      <c r="AL178" s="151"/>
      <c r="AM178" s="153"/>
      <c r="AO178" s="153"/>
    </row>
    <row r="179" spans="1:41" ht="14.4" customHeight="1" x14ac:dyDescent="0.25">
      <c r="A179" s="208" t="s">
        <v>511</v>
      </c>
      <c r="B179" s="209" t="s">
        <v>582</v>
      </c>
      <c r="C179" s="252"/>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47"/>
      <c r="Z179" s="252"/>
      <c r="AA179" s="252"/>
      <c r="AB179" s="252"/>
      <c r="AC179" s="252"/>
      <c r="AD179" s="252"/>
      <c r="AE179" s="252"/>
      <c r="AF179" s="252"/>
      <c r="AG179" s="252"/>
      <c r="AH179" s="252"/>
      <c r="AI179" s="252"/>
      <c r="AJ179" s="321"/>
      <c r="AK179" s="363">
        <f t="shared" si="25"/>
        <v>0</v>
      </c>
      <c r="AL179" s="151"/>
      <c r="AM179" s="153"/>
      <c r="AO179" s="153"/>
    </row>
    <row r="180" spans="1:41" ht="14.4" customHeight="1" x14ac:dyDescent="0.25">
      <c r="A180" s="208" t="s">
        <v>512</v>
      </c>
      <c r="B180" s="209" t="s">
        <v>583</v>
      </c>
      <c r="C180" s="252"/>
      <c r="D180" s="252"/>
      <c r="E180" s="252"/>
      <c r="F180" s="252"/>
      <c r="G180" s="252"/>
      <c r="H180" s="252"/>
      <c r="I180" s="252"/>
      <c r="J180" s="252"/>
      <c r="K180" s="252"/>
      <c r="L180" s="252"/>
      <c r="M180" s="252"/>
      <c r="N180" s="252"/>
      <c r="O180" s="252"/>
      <c r="P180" s="252"/>
      <c r="Q180" s="252"/>
      <c r="R180" s="252"/>
      <c r="S180" s="252"/>
      <c r="T180" s="252"/>
      <c r="U180" s="252"/>
      <c r="V180" s="252"/>
      <c r="W180" s="252"/>
      <c r="X180" s="252"/>
      <c r="Y180" s="247"/>
      <c r="Z180" s="252"/>
      <c r="AA180" s="252"/>
      <c r="AB180" s="252"/>
      <c r="AC180" s="252"/>
      <c r="AD180" s="252"/>
      <c r="AE180" s="252"/>
      <c r="AF180" s="252"/>
      <c r="AG180" s="252"/>
      <c r="AH180" s="252"/>
      <c r="AI180" s="252"/>
      <c r="AJ180" s="321"/>
      <c r="AK180" s="363">
        <f t="shared" si="25"/>
        <v>0</v>
      </c>
      <c r="AL180" s="151"/>
      <c r="AM180" s="153"/>
      <c r="AO180" s="153"/>
    </row>
    <row r="181" spans="1:41" ht="14.4" customHeight="1" x14ac:dyDescent="0.25">
      <c r="A181" s="90" t="s">
        <v>275</v>
      </c>
      <c r="B181" s="72" t="s">
        <v>454</v>
      </c>
      <c r="C181" s="252"/>
      <c r="D181" s="252"/>
      <c r="E181" s="252"/>
      <c r="F181" s="252"/>
      <c r="G181" s="252"/>
      <c r="H181" s="252"/>
      <c r="I181" s="252"/>
      <c r="J181" s="252"/>
      <c r="K181" s="252"/>
      <c r="L181" s="252"/>
      <c r="M181" s="252"/>
      <c r="N181" s="252"/>
      <c r="O181" s="252"/>
      <c r="P181" s="252"/>
      <c r="Q181" s="252"/>
      <c r="R181" s="252"/>
      <c r="S181" s="252"/>
      <c r="T181" s="252"/>
      <c r="U181" s="252"/>
      <c r="V181" s="252"/>
      <c r="W181" s="252"/>
      <c r="X181" s="247"/>
      <c r="Y181" s="252"/>
      <c r="Z181" s="252"/>
      <c r="AA181" s="252"/>
      <c r="AB181" s="252"/>
      <c r="AC181" s="252"/>
      <c r="AD181" s="252"/>
      <c r="AE181" s="252"/>
      <c r="AF181" s="252"/>
      <c r="AG181" s="252"/>
      <c r="AH181" s="252"/>
      <c r="AI181" s="252"/>
      <c r="AJ181" s="321"/>
      <c r="AK181" s="363">
        <f t="shared" si="25"/>
        <v>0</v>
      </c>
      <c r="AL181" s="151"/>
      <c r="AM181" s="153"/>
      <c r="AO181" s="153"/>
    </row>
    <row r="182" spans="1:41" ht="14.4" customHeight="1" x14ac:dyDescent="0.25">
      <c r="A182" s="210" t="s">
        <v>513</v>
      </c>
      <c r="B182" s="85" t="s">
        <v>529</v>
      </c>
      <c r="C182" s="252"/>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92"/>
      <c r="AF182" s="252"/>
      <c r="AG182" s="252"/>
      <c r="AH182" s="252"/>
      <c r="AI182" s="252"/>
      <c r="AJ182" s="266"/>
      <c r="AK182" s="363">
        <f t="shared" si="25"/>
        <v>0</v>
      </c>
      <c r="AL182" s="151"/>
      <c r="AM182" s="153"/>
      <c r="AO182" s="153"/>
    </row>
    <row r="183" spans="1:41" ht="14.4" customHeight="1" x14ac:dyDescent="0.25">
      <c r="A183" s="210" t="s">
        <v>514</v>
      </c>
      <c r="B183" s="85" t="s">
        <v>530</v>
      </c>
      <c r="C183" s="252"/>
      <c r="D183" s="252"/>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92"/>
      <c r="AF183" s="252"/>
      <c r="AG183" s="252"/>
      <c r="AH183" s="252"/>
      <c r="AI183" s="252"/>
      <c r="AJ183" s="266"/>
      <c r="AK183" s="363">
        <f t="shared" si="25"/>
        <v>0</v>
      </c>
      <c r="AL183" s="151"/>
      <c r="AM183" s="153"/>
      <c r="AO183" s="153"/>
    </row>
    <row r="184" spans="1:41" ht="14.4" customHeight="1" x14ac:dyDescent="0.25">
      <c r="A184" s="210" t="s">
        <v>515</v>
      </c>
      <c r="B184" s="72" t="s">
        <v>548</v>
      </c>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92"/>
      <c r="AF184" s="250"/>
      <c r="AG184" s="252"/>
      <c r="AH184" s="252"/>
      <c r="AI184" s="251"/>
      <c r="AJ184" s="266"/>
      <c r="AK184" s="363">
        <f t="shared" si="25"/>
        <v>0</v>
      </c>
      <c r="AL184" s="151"/>
      <c r="AM184" s="153"/>
      <c r="AO184" s="153"/>
    </row>
    <row r="185" spans="1:41" ht="14.4" customHeight="1" x14ac:dyDescent="0.25">
      <c r="A185" s="210" t="s">
        <v>516</v>
      </c>
      <c r="B185" s="72" t="s">
        <v>557</v>
      </c>
      <c r="C185" s="252"/>
      <c r="D185" s="252"/>
      <c r="E185" s="252"/>
      <c r="F185" s="252"/>
      <c r="G185" s="252"/>
      <c r="H185" s="259"/>
      <c r="I185" s="259"/>
      <c r="J185" s="259"/>
      <c r="K185" s="259"/>
      <c r="L185" s="259"/>
      <c r="M185" s="252"/>
      <c r="N185" s="252"/>
      <c r="O185" s="252"/>
      <c r="P185" s="252"/>
      <c r="Q185" s="259"/>
      <c r="R185" s="259"/>
      <c r="S185" s="252"/>
      <c r="T185" s="259"/>
      <c r="U185" s="259"/>
      <c r="V185" s="259"/>
      <c r="W185" s="252"/>
      <c r="X185" s="252"/>
      <c r="Y185" s="252"/>
      <c r="Z185" s="252"/>
      <c r="AA185" s="252"/>
      <c r="AB185" s="252"/>
      <c r="AC185" s="252"/>
      <c r="AD185" s="252"/>
      <c r="AE185" s="292"/>
      <c r="AF185" s="259"/>
      <c r="AG185" s="252"/>
      <c r="AH185" s="252"/>
      <c r="AI185" s="259"/>
      <c r="AJ185" s="266"/>
      <c r="AK185" s="363">
        <f t="shared" si="25"/>
        <v>0</v>
      </c>
      <c r="AL185" s="151"/>
      <c r="AM185" s="153"/>
      <c r="AO185" s="153"/>
    </row>
    <row r="186" spans="1:41" ht="15.85" customHeight="1" x14ac:dyDescent="0.25">
      <c r="A186" s="92" t="s">
        <v>277</v>
      </c>
      <c r="B186" s="93"/>
      <c r="C186" s="274">
        <f t="shared" ref="C186:AJ186" si="26">SUM(C167:C185)</f>
        <v>0</v>
      </c>
      <c r="D186" s="274">
        <f t="shared" si="26"/>
        <v>0</v>
      </c>
      <c r="E186" s="274">
        <f t="shared" si="26"/>
        <v>0</v>
      </c>
      <c r="F186" s="274">
        <f t="shared" si="26"/>
        <v>0</v>
      </c>
      <c r="G186" s="275">
        <f t="shared" si="26"/>
        <v>0</v>
      </c>
      <c r="H186" s="262">
        <f t="shared" si="26"/>
        <v>0</v>
      </c>
      <c r="I186" s="262">
        <f t="shared" si="26"/>
        <v>0</v>
      </c>
      <c r="J186" s="262">
        <f t="shared" si="26"/>
        <v>0</v>
      </c>
      <c r="K186" s="262">
        <f t="shared" si="26"/>
        <v>0</v>
      </c>
      <c r="L186" s="262">
        <f t="shared" si="26"/>
        <v>0</v>
      </c>
      <c r="M186" s="274">
        <f t="shared" si="26"/>
        <v>0</v>
      </c>
      <c r="N186" s="274">
        <f t="shared" si="26"/>
        <v>0</v>
      </c>
      <c r="O186" s="274">
        <f t="shared" si="26"/>
        <v>0</v>
      </c>
      <c r="P186" s="274">
        <f t="shared" si="26"/>
        <v>0</v>
      </c>
      <c r="Q186" s="262">
        <f t="shared" si="26"/>
        <v>0</v>
      </c>
      <c r="R186" s="262">
        <f t="shared" si="26"/>
        <v>0</v>
      </c>
      <c r="S186" s="274">
        <f t="shared" si="26"/>
        <v>0</v>
      </c>
      <c r="T186" s="262">
        <f t="shared" si="26"/>
        <v>0</v>
      </c>
      <c r="U186" s="262">
        <f t="shared" si="26"/>
        <v>0</v>
      </c>
      <c r="V186" s="262">
        <f t="shared" si="26"/>
        <v>0</v>
      </c>
      <c r="W186" s="247">
        <f t="shared" si="26"/>
        <v>0</v>
      </c>
      <c r="X186" s="247">
        <f t="shared" si="26"/>
        <v>0</v>
      </c>
      <c r="Y186" s="247">
        <f t="shared" si="26"/>
        <v>0</v>
      </c>
      <c r="Z186" s="274">
        <f t="shared" si="26"/>
        <v>0</v>
      </c>
      <c r="AA186" s="274">
        <f t="shared" si="26"/>
        <v>0</v>
      </c>
      <c r="AB186" s="247">
        <f t="shared" si="26"/>
        <v>0</v>
      </c>
      <c r="AC186" s="274">
        <f t="shared" si="26"/>
        <v>0</v>
      </c>
      <c r="AD186" s="274">
        <f t="shared" si="26"/>
        <v>0</v>
      </c>
      <c r="AE186" s="247">
        <f t="shared" si="26"/>
        <v>0</v>
      </c>
      <c r="AF186" s="247">
        <f t="shared" si="26"/>
        <v>0</v>
      </c>
      <c r="AG186" s="274">
        <f t="shared" si="26"/>
        <v>0</v>
      </c>
      <c r="AH186" s="274">
        <f t="shared" si="26"/>
        <v>0</v>
      </c>
      <c r="AI186" s="247">
        <f t="shared" si="26"/>
        <v>0</v>
      </c>
      <c r="AJ186" s="247">
        <f t="shared" si="26"/>
        <v>0</v>
      </c>
      <c r="AK186" s="370">
        <f>SUM(C186:AJ186)</f>
        <v>0</v>
      </c>
      <c r="AL186" s="73"/>
      <c r="AO186" s="153"/>
    </row>
    <row r="187" spans="1:41" ht="8.3000000000000007" customHeight="1" x14ac:dyDescent="0.25">
      <c r="A187" s="74"/>
      <c r="B187" s="75"/>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88"/>
      <c r="AK187" s="282"/>
      <c r="AL187" s="151"/>
      <c r="AM187" s="153"/>
      <c r="AN187" s="153"/>
      <c r="AO187" s="153"/>
    </row>
    <row r="188" spans="1:41" ht="15.05" customHeight="1" x14ac:dyDescent="0.25">
      <c r="A188" s="407" t="s">
        <v>278</v>
      </c>
      <c r="B188" s="408"/>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81"/>
      <c r="AK188" s="318"/>
      <c r="AL188" s="151"/>
      <c r="AM188" s="153"/>
      <c r="AN188" s="153"/>
      <c r="AO188" s="153"/>
    </row>
    <row r="189" spans="1:41" ht="14.4" customHeight="1" x14ac:dyDescent="0.25">
      <c r="A189" s="90" t="s">
        <v>279</v>
      </c>
      <c r="B189" s="91" t="s">
        <v>280</v>
      </c>
      <c r="C189" s="302"/>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47"/>
      <c r="AG189" s="252"/>
      <c r="AH189" s="252"/>
      <c r="AI189" s="252"/>
      <c r="AJ189" s="248"/>
      <c r="AK189" s="363">
        <f t="shared" ref="AK189:AK203" si="27">SUM(C189:AJ189)</f>
        <v>0</v>
      </c>
      <c r="AL189" s="151"/>
      <c r="AM189" s="153"/>
      <c r="AO189" s="153"/>
    </row>
    <row r="190" spans="1:41" ht="14.4" customHeight="1" x14ac:dyDescent="0.25">
      <c r="A190" s="90" t="s">
        <v>281</v>
      </c>
      <c r="B190" s="211" t="s">
        <v>517</v>
      </c>
      <c r="C190" s="302"/>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47"/>
      <c r="AG190" s="252"/>
      <c r="AH190" s="252"/>
      <c r="AI190" s="252"/>
      <c r="AJ190" s="248"/>
      <c r="AK190" s="363">
        <f t="shared" si="27"/>
        <v>0</v>
      </c>
      <c r="AL190" s="151"/>
      <c r="AM190" s="153"/>
      <c r="AO190" s="153"/>
    </row>
    <row r="191" spans="1:41" ht="14.4" customHeight="1" x14ac:dyDescent="0.25">
      <c r="A191" s="90" t="s">
        <v>282</v>
      </c>
      <c r="B191" s="91" t="s">
        <v>283</v>
      </c>
      <c r="C191" s="302"/>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47"/>
      <c r="AG191" s="252"/>
      <c r="AH191" s="252"/>
      <c r="AI191" s="252"/>
      <c r="AJ191" s="248"/>
      <c r="AK191" s="363">
        <f t="shared" si="27"/>
        <v>0</v>
      </c>
      <c r="AL191" s="151"/>
      <c r="AM191" s="153"/>
      <c r="AO191" s="153"/>
    </row>
    <row r="192" spans="1:41" ht="14.4" customHeight="1" x14ac:dyDescent="0.25">
      <c r="A192" s="212" t="s">
        <v>518</v>
      </c>
      <c r="B192" s="211" t="s">
        <v>528</v>
      </c>
      <c r="C192" s="302"/>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47"/>
      <c r="AG192" s="252"/>
      <c r="AH192" s="252"/>
      <c r="AI192" s="252"/>
      <c r="AJ192" s="248"/>
      <c r="AK192" s="363">
        <f t="shared" si="27"/>
        <v>0</v>
      </c>
      <c r="AL192" s="151"/>
      <c r="AM192" s="153"/>
      <c r="AO192" s="153"/>
    </row>
    <row r="193" spans="1:41" ht="14.4" customHeight="1" x14ac:dyDescent="0.25">
      <c r="A193" s="90" t="s">
        <v>284</v>
      </c>
      <c r="B193" s="94" t="s">
        <v>285</v>
      </c>
      <c r="C193" s="302"/>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47"/>
      <c r="AG193" s="252"/>
      <c r="AH193" s="252"/>
      <c r="AI193" s="252"/>
      <c r="AJ193" s="248"/>
      <c r="AK193" s="363">
        <f t="shared" si="27"/>
        <v>0</v>
      </c>
      <c r="AL193" s="151"/>
      <c r="AM193" s="153"/>
      <c r="AO193" s="153"/>
    </row>
    <row r="194" spans="1:41" ht="14.4" customHeight="1" x14ac:dyDescent="0.25">
      <c r="A194" s="90" t="s">
        <v>286</v>
      </c>
      <c r="B194" s="91" t="s">
        <v>287</v>
      </c>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47"/>
      <c r="AA194" s="250"/>
      <c r="AB194" s="252"/>
      <c r="AC194" s="259"/>
      <c r="AD194" s="252"/>
      <c r="AE194" s="252"/>
      <c r="AF194" s="252"/>
      <c r="AG194" s="252"/>
      <c r="AH194" s="252"/>
      <c r="AI194" s="252"/>
      <c r="AJ194" s="248"/>
      <c r="AK194" s="363">
        <f t="shared" si="27"/>
        <v>0</v>
      </c>
      <c r="AL194" s="151"/>
      <c r="AM194" s="153"/>
      <c r="AO194" s="153"/>
    </row>
    <row r="195" spans="1:41" ht="14.4" customHeight="1" x14ac:dyDescent="0.25">
      <c r="A195" s="90" t="s">
        <v>288</v>
      </c>
      <c r="B195" s="91" t="s">
        <v>289</v>
      </c>
      <c r="C195" s="252"/>
      <c r="D195" s="252"/>
      <c r="E195" s="252"/>
      <c r="F195" s="252"/>
      <c r="G195" s="252"/>
      <c r="H195" s="252"/>
      <c r="I195" s="252"/>
      <c r="J195" s="252"/>
      <c r="K195" s="252"/>
      <c r="L195" s="252"/>
      <c r="M195" s="252"/>
      <c r="N195" s="252"/>
      <c r="O195" s="252"/>
      <c r="P195" s="252"/>
      <c r="Q195" s="252"/>
      <c r="R195" s="252"/>
      <c r="S195" s="252"/>
      <c r="T195" s="252"/>
      <c r="U195" s="252"/>
      <c r="V195" s="252"/>
      <c r="W195" s="252"/>
      <c r="X195" s="252"/>
      <c r="Y195" s="252"/>
      <c r="Z195" s="252"/>
      <c r="AA195" s="252"/>
      <c r="AB195" s="251"/>
      <c r="AC195" s="247"/>
      <c r="AD195" s="250"/>
      <c r="AE195" s="252"/>
      <c r="AF195" s="252"/>
      <c r="AG195" s="252"/>
      <c r="AH195" s="252"/>
      <c r="AI195" s="252"/>
      <c r="AJ195" s="248"/>
      <c r="AK195" s="363">
        <f t="shared" si="27"/>
        <v>0</v>
      </c>
      <c r="AL195" s="151"/>
      <c r="AM195" s="153"/>
      <c r="AO195" s="153"/>
    </row>
    <row r="196" spans="1:41" ht="14.4" customHeight="1" x14ac:dyDescent="0.25">
      <c r="A196" s="90" t="s">
        <v>290</v>
      </c>
      <c r="B196" s="91" t="s">
        <v>291</v>
      </c>
      <c r="C196" s="252"/>
      <c r="D196" s="252"/>
      <c r="E196" s="252"/>
      <c r="F196" s="252"/>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1"/>
      <c r="AC196" s="247"/>
      <c r="AD196" s="250"/>
      <c r="AE196" s="252"/>
      <c r="AF196" s="252"/>
      <c r="AG196" s="252"/>
      <c r="AH196" s="252"/>
      <c r="AI196" s="252"/>
      <c r="AJ196" s="248"/>
      <c r="AK196" s="363">
        <f t="shared" si="27"/>
        <v>0</v>
      </c>
      <c r="AL196" s="151"/>
      <c r="AM196" s="153"/>
      <c r="AO196" s="153"/>
    </row>
    <row r="197" spans="1:41" ht="14.4" customHeight="1" x14ac:dyDescent="0.25">
      <c r="A197" s="90" t="s">
        <v>292</v>
      </c>
      <c r="B197" s="91" t="s">
        <v>293</v>
      </c>
      <c r="C197" s="252"/>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1"/>
      <c r="AC197" s="247"/>
      <c r="AD197" s="250"/>
      <c r="AE197" s="252"/>
      <c r="AF197" s="252"/>
      <c r="AG197" s="252"/>
      <c r="AH197" s="252"/>
      <c r="AI197" s="252"/>
      <c r="AJ197" s="248"/>
      <c r="AK197" s="363">
        <f t="shared" si="27"/>
        <v>0</v>
      </c>
      <c r="AL197" s="151"/>
      <c r="AM197" s="153"/>
      <c r="AO197" s="153"/>
    </row>
    <row r="198" spans="1:41" ht="14.4" customHeight="1" x14ac:dyDescent="0.25">
      <c r="A198" s="208" t="s">
        <v>519</v>
      </c>
      <c r="B198" s="209" t="s">
        <v>574</v>
      </c>
      <c r="C198" s="252"/>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1"/>
      <c r="AC198" s="247"/>
      <c r="AD198" s="250"/>
      <c r="AE198" s="252"/>
      <c r="AF198" s="252"/>
      <c r="AG198" s="252"/>
      <c r="AH198" s="252"/>
      <c r="AI198" s="252"/>
      <c r="AJ198" s="248"/>
      <c r="AK198" s="363">
        <f t="shared" si="27"/>
        <v>0</v>
      </c>
      <c r="AL198" s="151"/>
      <c r="AM198" s="153"/>
      <c r="AO198" s="153"/>
    </row>
    <row r="199" spans="1:41" ht="14.4" customHeight="1" x14ac:dyDescent="0.25">
      <c r="A199" s="208" t="s">
        <v>520</v>
      </c>
      <c r="B199" s="209" t="s">
        <v>294</v>
      </c>
      <c r="C199" s="252"/>
      <c r="D199" s="252"/>
      <c r="E199" s="252"/>
      <c r="F199" s="252"/>
      <c r="G199" s="252"/>
      <c r="H199" s="252"/>
      <c r="I199" s="252"/>
      <c r="J199" s="252"/>
      <c r="K199" s="252"/>
      <c r="L199" s="252"/>
      <c r="M199" s="252"/>
      <c r="N199" s="252"/>
      <c r="O199" s="252"/>
      <c r="P199" s="252"/>
      <c r="Q199" s="252"/>
      <c r="R199" s="252"/>
      <c r="S199" s="252"/>
      <c r="T199" s="252"/>
      <c r="U199" s="252"/>
      <c r="V199" s="252"/>
      <c r="W199" s="252"/>
      <c r="X199" s="252"/>
      <c r="Y199" s="252"/>
      <c r="Z199" s="252"/>
      <c r="AA199" s="252"/>
      <c r="AB199" s="251"/>
      <c r="AC199" s="247"/>
      <c r="AD199" s="250"/>
      <c r="AE199" s="252"/>
      <c r="AF199" s="252"/>
      <c r="AG199" s="252"/>
      <c r="AH199" s="252"/>
      <c r="AI199" s="252"/>
      <c r="AJ199" s="248"/>
      <c r="AK199" s="363">
        <f t="shared" si="27"/>
        <v>0</v>
      </c>
      <c r="AL199" s="151"/>
      <c r="AM199" s="153"/>
      <c r="AO199" s="153"/>
    </row>
    <row r="200" spans="1:41" ht="14.4" customHeight="1" x14ac:dyDescent="0.25">
      <c r="A200" s="90" t="s">
        <v>295</v>
      </c>
      <c r="B200" s="91" t="s">
        <v>426</v>
      </c>
      <c r="C200" s="252"/>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1"/>
      <c r="AC200" s="247"/>
      <c r="AD200" s="250"/>
      <c r="AE200" s="252"/>
      <c r="AF200" s="252"/>
      <c r="AG200" s="252"/>
      <c r="AH200" s="252"/>
      <c r="AI200" s="252"/>
      <c r="AJ200" s="248"/>
      <c r="AK200" s="363">
        <f t="shared" si="27"/>
        <v>0</v>
      </c>
      <c r="AL200" s="151"/>
      <c r="AM200" s="153"/>
      <c r="AO200" s="153"/>
    </row>
    <row r="201" spans="1:41" ht="14.4" customHeight="1" x14ac:dyDescent="0.25">
      <c r="A201" s="90" t="s">
        <v>296</v>
      </c>
      <c r="B201" s="91" t="s">
        <v>297</v>
      </c>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1"/>
      <c r="AC201" s="247"/>
      <c r="AD201" s="250"/>
      <c r="AE201" s="252"/>
      <c r="AF201" s="252"/>
      <c r="AG201" s="252"/>
      <c r="AH201" s="252"/>
      <c r="AI201" s="252"/>
      <c r="AJ201" s="248"/>
      <c r="AK201" s="363">
        <f t="shared" si="27"/>
        <v>0</v>
      </c>
      <c r="AL201" s="151"/>
      <c r="AM201" s="153"/>
      <c r="AO201" s="153"/>
    </row>
    <row r="202" spans="1:41" ht="14.4" customHeight="1" x14ac:dyDescent="0.25">
      <c r="A202" s="90" t="s">
        <v>298</v>
      </c>
      <c r="B202" s="211" t="s">
        <v>584</v>
      </c>
      <c r="C202" s="252"/>
      <c r="D202" s="252"/>
      <c r="E202" s="252"/>
      <c r="F202" s="252"/>
      <c r="G202" s="252"/>
      <c r="H202" s="252"/>
      <c r="I202" s="252"/>
      <c r="J202" s="252"/>
      <c r="K202" s="252"/>
      <c r="L202" s="252"/>
      <c r="M202" s="252"/>
      <c r="N202" s="252"/>
      <c r="O202" s="252"/>
      <c r="P202" s="252"/>
      <c r="Q202" s="252"/>
      <c r="R202" s="252"/>
      <c r="S202" s="252"/>
      <c r="T202" s="252"/>
      <c r="U202" s="252"/>
      <c r="V202" s="252"/>
      <c r="W202" s="252"/>
      <c r="X202" s="252"/>
      <c r="Y202" s="252"/>
      <c r="Z202" s="252"/>
      <c r="AA202" s="252"/>
      <c r="AB202" s="251"/>
      <c r="AC202" s="292"/>
      <c r="AD202" s="250"/>
      <c r="AE202" s="252"/>
      <c r="AF202" s="259"/>
      <c r="AG202" s="252"/>
      <c r="AH202" s="252"/>
      <c r="AI202" s="252"/>
      <c r="AJ202" s="248"/>
      <c r="AK202" s="363">
        <f t="shared" si="27"/>
        <v>0</v>
      </c>
      <c r="AL202" s="151"/>
      <c r="AM202" s="153"/>
      <c r="AO202" s="153"/>
    </row>
    <row r="203" spans="1:41" ht="15.85" customHeight="1" x14ac:dyDescent="0.25">
      <c r="A203" s="92" t="s">
        <v>300</v>
      </c>
      <c r="B203" s="93"/>
      <c r="C203" s="333">
        <f t="shared" ref="C203:AI203" si="28">SUM(C189:C202)</f>
        <v>0</v>
      </c>
      <c r="D203" s="252">
        <f t="shared" si="28"/>
        <v>0</v>
      </c>
      <c r="E203" s="274">
        <f t="shared" si="28"/>
        <v>0</v>
      </c>
      <c r="F203" s="252">
        <f t="shared" si="28"/>
        <v>0</v>
      </c>
      <c r="G203" s="252">
        <f t="shared" si="28"/>
        <v>0</v>
      </c>
      <c r="H203" s="252">
        <f t="shared" si="28"/>
        <v>0</v>
      </c>
      <c r="I203" s="252">
        <f t="shared" si="28"/>
        <v>0</v>
      </c>
      <c r="J203" s="252">
        <f t="shared" si="28"/>
        <v>0</v>
      </c>
      <c r="K203" s="252">
        <f t="shared" si="28"/>
        <v>0</v>
      </c>
      <c r="L203" s="252">
        <f t="shared" si="28"/>
        <v>0</v>
      </c>
      <c r="M203" s="252">
        <f t="shared" si="28"/>
        <v>0</v>
      </c>
      <c r="N203" s="252">
        <f t="shared" si="28"/>
        <v>0</v>
      </c>
      <c r="O203" s="252">
        <f t="shared" si="28"/>
        <v>0</v>
      </c>
      <c r="P203" s="252">
        <f t="shared" si="28"/>
        <v>0</v>
      </c>
      <c r="Q203" s="252">
        <f t="shared" si="28"/>
        <v>0</v>
      </c>
      <c r="R203" s="252">
        <f t="shared" si="28"/>
        <v>0</v>
      </c>
      <c r="S203" s="252">
        <f t="shared" si="28"/>
        <v>0</v>
      </c>
      <c r="T203" s="252">
        <f t="shared" si="28"/>
        <v>0</v>
      </c>
      <c r="U203" s="252">
        <f t="shared" si="28"/>
        <v>0</v>
      </c>
      <c r="V203" s="252">
        <f t="shared" si="28"/>
        <v>0</v>
      </c>
      <c r="W203" s="252">
        <f t="shared" si="28"/>
        <v>0</v>
      </c>
      <c r="X203" s="252">
        <f t="shared" si="28"/>
        <v>0</v>
      </c>
      <c r="Y203" s="252">
        <f t="shared" si="28"/>
        <v>0</v>
      </c>
      <c r="Z203" s="247">
        <f t="shared" si="28"/>
        <v>0</v>
      </c>
      <c r="AA203" s="250">
        <f t="shared" si="28"/>
        <v>0</v>
      </c>
      <c r="AB203" s="252">
        <f t="shared" si="28"/>
        <v>0</v>
      </c>
      <c r="AC203" s="247">
        <f t="shared" si="28"/>
        <v>0</v>
      </c>
      <c r="AD203" s="252">
        <f t="shared" si="28"/>
        <v>0</v>
      </c>
      <c r="AE203" s="252">
        <f t="shared" si="28"/>
        <v>0</v>
      </c>
      <c r="AF203" s="263">
        <f t="shared" si="28"/>
        <v>0</v>
      </c>
      <c r="AG203" s="250">
        <f t="shared" si="28"/>
        <v>0</v>
      </c>
      <c r="AH203" s="252">
        <f t="shared" si="28"/>
        <v>0</v>
      </c>
      <c r="AI203" s="252">
        <f t="shared" si="28"/>
        <v>0</v>
      </c>
      <c r="AJ203" s="308">
        <f>SUM(AJ189:AJ202)</f>
        <v>0</v>
      </c>
      <c r="AK203" s="370">
        <f t="shared" si="27"/>
        <v>0</v>
      </c>
      <c r="AL203" s="73"/>
      <c r="AO203" s="153"/>
    </row>
    <row r="204" spans="1:41" ht="8.3000000000000007" customHeight="1" x14ac:dyDescent="0.25">
      <c r="A204" s="74"/>
      <c r="B204" s="75"/>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c r="AG204" s="259"/>
      <c r="AH204" s="259"/>
      <c r="AI204" s="259"/>
      <c r="AJ204" s="279"/>
      <c r="AK204" s="282"/>
      <c r="AL204" s="151"/>
      <c r="AM204" s="153"/>
      <c r="AN204" s="153"/>
      <c r="AO204" s="153"/>
    </row>
    <row r="205" spans="1:41" ht="15.05" customHeight="1" x14ac:dyDescent="0.25">
      <c r="A205" s="403" t="s">
        <v>301</v>
      </c>
      <c r="B205" s="404"/>
      <c r="C205" s="252"/>
      <c r="D205" s="252"/>
      <c r="E205" s="252"/>
      <c r="F205" s="252"/>
      <c r="G205" s="252"/>
      <c r="H205" s="252"/>
      <c r="I205" s="252"/>
      <c r="J205" s="252"/>
      <c r="K205" s="252"/>
      <c r="L205" s="252"/>
      <c r="M205" s="252"/>
      <c r="N205" s="252"/>
      <c r="O205" s="252"/>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81"/>
      <c r="AK205" s="318"/>
      <c r="AL205" s="151"/>
      <c r="AM205" s="152"/>
      <c r="AN205" s="153"/>
      <c r="AO205" s="153"/>
    </row>
    <row r="206" spans="1:41" ht="14.4" customHeight="1" x14ac:dyDescent="0.25">
      <c r="A206" s="208" t="s">
        <v>521</v>
      </c>
      <c r="B206" s="209" t="s">
        <v>575</v>
      </c>
      <c r="C206" s="252"/>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47"/>
      <c r="AC206" s="252"/>
      <c r="AD206" s="252"/>
      <c r="AE206" s="252"/>
      <c r="AF206" s="252"/>
      <c r="AG206" s="252"/>
      <c r="AH206" s="252"/>
      <c r="AI206" s="252"/>
      <c r="AJ206" s="248"/>
      <c r="AK206" s="363">
        <f t="shared" ref="AK206:AK214" si="29">SUM(C206:AJ206)</f>
        <v>0</v>
      </c>
      <c r="AL206" s="151"/>
      <c r="AM206" s="152"/>
      <c r="AO206" s="153"/>
    </row>
    <row r="207" spans="1:41" ht="14.4" customHeight="1" x14ac:dyDescent="0.25">
      <c r="A207" s="208" t="s">
        <v>522</v>
      </c>
      <c r="B207" s="209" t="s">
        <v>523</v>
      </c>
      <c r="C207" s="252"/>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252"/>
      <c r="AB207" s="247"/>
      <c r="AC207" s="252"/>
      <c r="AD207" s="252"/>
      <c r="AE207" s="252"/>
      <c r="AF207" s="252"/>
      <c r="AG207" s="252"/>
      <c r="AH207" s="252"/>
      <c r="AI207" s="252"/>
      <c r="AJ207" s="248"/>
      <c r="AK207" s="363">
        <f t="shared" si="29"/>
        <v>0</v>
      </c>
      <c r="AL207" s="151"/>
      <c r="AM207" s="152"/>
      <c r="AO207" s="153"/>
    </row>
    <row r="208" spans="1:41" ht="14.4" customHeight="1" x14ac:dyDescent="0.25">
      <c r="A208" s="90" t="s">
        <v>302</v>
      </c>
      <c r="B208" s="91" t="s">
        <v>457</v>
      </c>
      <c r="C208" s="252"/>
      <c r="D208" s="252"/>
      <c r="E208" s="252"/>
      <c r="F208" s="252"/>
      <c r="G208" s="252"/>
      <c r="H208" s="252"/>
      <c r="I208" s="252"/>
      <c r="J208" s="252"/>
      <c r="K208" s="252"/>
      <c r="L208" s="252"/>
      <c r="M208" s="252"/>
      <c r="N208" s="252"/>
      <c r="O208" s="252"/>
      <c r="P208" s="252"/>
      <c r="Q208" s="252"/>
      <c r="R208" s="252"/>
      <c r="S208" s="252"/>
      <c r="T208" s="252"/>
      <c r="U208" s="252"/>
      <c r="V208" s="252"/>
      <c r="W208" s="252"/>
      <c r="X208" s="247"/>
      <c r="Y208" s="252"/>
      <c r="Z208" s="252"/>
      <c r="AA208" s="252"/>
      <c r="AB208" s="290"/>
      <c r="AC208" s="252"/>
      <c r="AD208" s="252"/>
      <c r="AE208" s="259"/>
      <c r="AF208" s="252"/>
      <c r="AG208" s="252"/>
      <c r="AH208" s="252"/>
      <c r="AI208" s="252"/>
      <c r="AJ208" s="248"/>
      <c r="AK208" s="363">
        <f t="shared" si="29"/>
        <v>0</v>
      </c>
      <c r="AL208" s="151"/>
      <c r="AM208" s="153"/>
      <c r="AO208" s="153"/>
    </row>
    <row r="209" spans="1:41" ht="14.4" customHeight="1" x14ac:dyDescent="0.25">
      <c r="A209" s="90" t="s">
        <v>303</v>
      </c>
      <c r="B209" s="91" t="s">
        <v>305</v>
      </c>
      <c r="C209" s="252"/>
      <c r="D209" s="252"/>
      <c r="E209" s="252"/>
      <c r="F209" s="252"/>
      <c r="G209" s="252"/>
      <c r="H209" s="252"/>
      <c r="I209" s="252"/>
      <c r="J209" s="252"/>
      <c r="K209" s="252"/>
      <c r="L209" s="252"/>
      <c r="M209" s="252"/>
      <c r="N209" s="252"/>
      <c r="O209" s="252"/>
      <c r="P209" s="252"/>
      <c r="Q209" s="252"/>
      <c r="R209" s="252"/>
      <c r="S209" s="252"/>
      <c r="T209" s="252"/>
      <c r="U209" s="252"/>
      <c r="V209" s="252"/>
      <c r="W209" s="252"/>
      <c r="X209" s="252"/>
      <c r="Y209" s="252"/>
      <c r="Z209" s="252"/>
      <c r="AA209" s="252"/>
      <c r="AB209" s="252"/>
      <c r="AC209" s="252"/>
      <c r="AD209" s="251"/>
      <c r="AE209" s="262"/>
      <c r="AF209" s="252"/>
      <c r="AG209" s="252"/>
      <c r="AH209" s="252"/>
      <c r="AI209" s="252"/>
      <c r="AJ209" s="248"/>
      <c r="AK209" s="363">
        <f t="shared" si="29"/>
        <v>0</v>
      </c>
      <c r="AL209" s="151"/>
      <c r="AM209" s="153"/>
      <c r="AO209" s="153"/>
    </row>
    <row r="210" spans="1:41" ht="12.7" customHeight="1" x14ac:dyDescent="0.25">
      <c r="A210" s="210" t="s">
        <v>524</v>
      </c>
      <c r="B210" s="85" t="s">
        <v>531</v>
      </c>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92"/>
      <c r="AF210" s="252"/>
      <c r="AG210" s="252"/>
      <c r="AH210" s="252"/>
      <c r="AI210" s="252"/>
      <c r="AJ210" s="248"/>
      <c r="AK210" s="363">
        <f t="shared" si="29"/>
        <v>0</v>
      </c>
      <c r="AL210" s="151"/>
      <c r="AM210" s="153"/>
      <c r="AO210" s="153"/>
    </row>
    <row r="211" spans="1:41" ht="12.7" customHeight="1" x14ac:dyDescent="0.25">
      <c r="A211" s="210" t="s">
        <v>525</v>
      </c>
      <c r="B211" s="85" t="s">
        <v>532</v>
      </c>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92"/>
      <c r="AF211" s="252"/>
      <c r="AG211" s="252"/>
      <c r="AH211" s="252"/>
      <c r="AI211" s="252"/>
      <c r="AJ211" s="248"/>
      <c r="AK211" s="363">
        <f t="shared" si="29"/>
        <v>0</v>
      </c>
      <c r="AL211" s="151"/>
      <c r="AM211" s="153"/>
      <c r="AO211" s="153"/>
    </row>
    <row r="212" spans="1:41" ht="12.7" customHeight="1" x14ac:dyDescent="0.25">
      <c r="A212" s="210" t="s">
        <v>526</v>
      </c>
      <c r="B212" s="85" t="s">
        <v>549</v>
      </c>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92"/>
      <c r="AF212" s="252"/>
      <c r="AG212" s="252"/>
      <c r="AH212" s="252"/>
      <c r="AI212" s="252"/>
      <c r="AJ212" s="248"/>
      <c r="AK212" s="363">
        <f t="shared" si="29"/>
        <v>0</v>
      </c>
      <c r="AL212" s="151"/>
      <c r="AM212" s="153"/>
      <c r="AO212" s="153"/>
    </row>
    <row r="213" spans="1:41" ht="12.7" customHeight="1" x14ac:dyDescent="0.25">
      <c r="A213" s="210" t="s">
        <v>527</v>
      </c>
      <c r="B213" s="85" t="s">
        <v>558</v>
      </c>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92"/>
      <c r="AF213" s="252"/>
      <c r="AG213" s="252"/>
      <c r="AH213" s="252"/>
      <c r="AI213" s="252"/>
      <c r="AJ213" s="248"/>
      <c r="AK213" s="363">
        <f t="shared" si="29"/>
        <v>0</v>
      </c>
      <c r="AL213" s="151"/>
      <c r="AM213" s="153"/>
      <c r="AO213" s="153"/>
    </row>
    <row r="214" spans="1:41" ht="12.7" customHeight="1" x14ac:dyDescent="0.25">
      <c r="A214" s="92" t="s">
        <v>307</v>
      </c>
      <c r="B214" s="93"/>
      <c r="C214" s="252">
        <f>SUM(C206:C213)</f>
        <v>0</v>
      </c>
      <c r="D214" s="252">
        <f t="shared" ref="D214:W214" si="30">SUM(D206:D213)</f>
        <v>0</v>
      </c>
      <c r="E214" s="252">
        <f t="shared" si="30"/>
        <v>0</v>
      </c>
      <c r="F214" s="252">
        <f t="shared" si="30"/>
        <v>0</v>
      </c>
      <c r="G214" s="252">
        <f t="shared" si="30"/>
        <v>0</v>
      </c>
      <c r="H214" s="252">
        <f t="shared" si="30"/>
        <v>0</v>
      </c>
      <c r="I214" s="252">
        <f t="shared" si="30"/>
        <v>0</v>
      </c>
      <c r="J214" s="252">
        <f t="shared" si="30"/>
        <v>0</v>
      </c>
      <c r="K214" s="252">
        <f t="shared" si="30"/>
        <v>0</v>
      </c>
      <c r="L214" s="252">
        <f t="shared" si="30"/>
        <v>0</v>
      </c>
      <c r="M214" s="252">
        <f t="shared" si="30"/>
        <v>0</v>
      </c>
      <c r="N214" s="252">
        <f t="shared" si="30"/>
        <v>0</v>
      </c>
      <c r="O214" s="252">
        <f t="shared" si="30"/>
        <v>0</v>
      </c>
      <c r="P214" s="252">
        <f t="shared" si="30"/>
        <v>0</v>
      </c>
      <c r="Q214" s="252">
        <f t="shared" si="30"/>
        <v>0</v>
      </c>
      <c r="R214" s="252">
        <f t="shared" si="30"/>
        <v>0</v>
      </c>
      <c r="S214" s="252">
        <f t="shared" si="30"/>
        <v>0</v>
      </c>
      <c r="T214" s="252">
        <f t="shared" si="30"/>
        <v>0</v>
      </c>
      <c r="U214" s="252">
        <f t="shared" si="30"/>
        <v>0</v>
      </c>
      <c r="V214" s="252">
        <f t="shared" si="30"/>
        <v>0</v>
      </c>
      <c r="W214" s="252">
        <f t="shared" si="30"/>
        <v>0</v>
      </c>
      <c r="X214" s="247">
        <f t="shared" ref="X214:AI214" si="31">SUM(X206:X213)</f>
        <v>0</v>
      </c>
      <c r="Y214" s="252">
        <f t="shared" si="31"/>
        <v>0</v>
      </c>
      <c r="Z214" s="252">
        <f t="shared" si="31"/>
        <v>0</v>
      </c>
      <c r="AA214" s="252">
        <f t="shared" si="31"/>
        <v>0</v>
      </c>
      <c r="AB214" s="247">
        <f t="shared" si="31"/>
        <v>0</v>
      </c>
      <c r="AC214" s="252">
        <f t="shared" si="31"/>
        <v>0</v>
      </c>
      <c r="AD214" s="252">
        <f t="shared" si="31"/>
        <v>0</v>
      </c>
      <c r="AE214" s="247">
        <f t="shared" si="31"/>
        <v>0</v>
      </c>
      <c r="AF214" s="252">
        <f t="shared" si="31"/>
        <v>0</v>
      </c>
      <c r="AG214" s="252">
        <f t="shared" si="31"/>
        <v>0</v>
      </c>
      <c r="AH214" s="252">
        <f t="shared" si="31"/>
        <v>0</v>
      </c>
      <c r="AI214" s="252">
        <f t="shared" si="31"/>
        <v>0</v>
      </c>
      <c r="AJ214" s="247">
        <f>SUM(AJ206:AJ213)</f>
        <v>0</v>
      </c>
      <c r="AK214" s="363">
        <f t="shared" si="29"/>
        <v>0</v>
      </c>
      <c r="AL214" s="73"/>
      <c r="AO214" s="153"/>
    </row>
    <row r="215" spans="1:41" s="82" customFormat="1" ht="12.7" customHeight="1" thickBot="1" x14ac:dyDescent="0.3">
      <c r="A215" s="95"/>
      <c r="B215" s="96"/>
      <c r="C215" s="259"/>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79"/>
      <c r="AK215" s="318"/>
      <c r="AL215" s="151"/>
      <c r="AM215" s="153"/>
      <c r="AN215" s="153"/>
      <c r="AO215" s="151"/>
    </row>
    <row r="216" spans="1:41" s="80" customFormat="1" ht="12.7" customHeight="1" thickBot="1" x14ac:dyDescent="0.3">
      <c r="A216" s="97" t="s">
        <v>308</v>
      </c>
      <c r="B216" s="98"/>
      <c r="C216" s="330">
        <f t="shared" ref="C216:AJ216" si="32">SUM(C164,C186,C203,C214)</f>
        <v>0</v>
      </c>
      <c r="D216" s="330">
        <f t="shared" si="32"/>
        <v>0</v>
      </c>
      <c r="E216" s="331">
        <f t="shared" si="32"/>
        <v>0</v>
      </c>
      <c r="F216" s="331">
        <f t="shared" si="32"/>
        <v>0</v>
      </c>
      <c r="G216" s="310">
        <f t="shared" si="32"/>
        <v>0</v>
      </c>
      <c r="H216" s="310">
        <f t="shared" si="32"/>
        <v>0</v>
      </c>
      <c r="I216" s="310">
        <f t="shared" si="32"/>
        <v>0</v>
      </c>
      <c r="J216" s="310">
        <f t="shared" si="32"/>
        <v>0</v>
      </c>
      <c r="K216" s="310">
        <f t="shared" si="32"/>
        <v>0</v>
      </c>
      <c r="L216" s="310">
        <f t="shared" si="32"/>
        <v>0</v>
      </c>
      <c r="M216" s="310">
        <f t="shared" si="32"/>
        <v>0</v>
      </c>
      <c r="N216" s="329">
        <f t="shared" si="32"/>
        <v>0</v>
      </c>
      <c r="O216" s="330">
        <f t="shared" si="32"/>
        <v>0</v>
      </c>
      <c r="P216" s="371">
        <f t="shared" si="32"/>
        <v>0</v>
      </c>
      <c r="Q216" s="310">
        <f t="shared" si="32"/>
        <v>0</v>
      </c>
      <c r="R216" s="310">
        <f t="shared" si="32"/>
        <v>0</v>
      </c>
      <c r="S216" s="330">
        <f t="shared" si="32"/>
        <v>0</v>
      </c>
      <c r="T216" s="310">
        <f t="shared" si="32"/>
        <v>0</v>
      </c>
      <c r="U216" s="310">
        <f t="shared" si="32"/>
        <v>0</v>
      </c>
      <c r="V216" s="310">
        <f t="shared" si="32"/>
        <v>0</v>
      </c>
      <c r="W216" s="310">
        <f t="shared" si="32"/>
        <v>0</v>
      </c>
      <c r="X216" s="310">
        <f t="shared" si="32"/>
        <v>0</v>
      </c>
      <c r="Y216" s="310">
        <f t="shared" si="32"/>
        <v>0</v>
      </c>
      <c r="Z216" s="310">
        <f t="shared" si="32"/>
        <v>0</v>
      </c>
      <c r="AA216" s="365">
        <f t="shared" si="32"/>
        <v>0</v>
      </c>
      <c r="AB216" s="310">
        <f t="shared" si="32"/>
        <v>0</v>
      </c>
      <c r="AC216" s="310">
        <f t="shared" si="32"/>
        <v>0</v>
      </c>
      <c r="AD216" s="310">
        <f t="shared" si="32"/>
        <v>0</v>
      </c>
      <c r="AE216" s="310">
        <f t="shared" si="32"/>
        <v>0</v>
      </c>
      <c r="AF216" s="310">
        <f t="shared" si="32"/>
        <v>0</v>
      </c>
      <c r="AG216" s="365">
        <f t="shared" si="32"/>
        <v>0</v>
      </c>
      <c r="AH216" s="365">
        <f t="shared" si="32"/>
        <v>0</v>
      </c>
      <c r="AI216" s="310">
        <f t="shared" si="32"/>
        <v>0</v>
      </c>
      <c r="AJ216" s="337">
        <f t="shared" si="32"/>
        <v>0</v>
      </c>
      <c r="AK216" s="366">
        <f>SUM(C216:AJ216)</f>
        <v>0</v>
      </c>
      <c r="AL216" s="79"/>
      <c r="AO216" s="153"/>
    </row>
    <row r="217" spans="1:41" s="82" customFormat="1" ht="12.7" customHeight="1" thickBot="1" x14ac:dyDescent="0.3">
      <c r="A217" s="88"/>
      <c r="B217" s="89"/>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81"/>
      <c r="AK217" s="367"/>
      <c r="AL217" s="151"/>
      <c r="AM217" s="153"/>
      <c r="AN217" s="153"/>
      <c r="AO217" s="151"/>
    </row>
    <row r="218" spans="1:41" s="80" customFormat="1" ht="12.7" customHeight="1" thickBot="1" x14ac:dyDescent="0.3">
      <c r="A218" s="97" t="s">
        <v>428</v>
      </c>
      <c r="B218" s="98"/>
      <c r="C218" s="372">
        <f t="shared" ref="C218:AJ218" si="33">SUM(C132,C138,C216)</f>
        <v>-140</v>
      </c>
      <c r="D218" s="372">
        <f t="shared" si="33"/>
        <v>1096</v>
      </c>
      <c r="E218" s="372">
        <f t="shared" si="33"/>
        <v>10128</v>
      </c>
      <c r="F218" s="372">
        <f t="shared" si="33"/>
        <v>13932</v>
      </c>
      <c r="G218" s="372">
        <f t="shared" si="33"/>
        <v>0</v>
      </c>
      <c r="H218" s="372">
        <f t="shared" si="33"/>
        <v>195</v>
      </c>
      <c r="I218" s="372">
        <f t="shared" si="33"/>
        <v>4264</v>
      </c>
      <c r="J218" s="372">
        <f t="shared" si="33"/>
        <v>7098</v>
      </c>
      <c r="K218" s="372">
        <f t="shared" si="33"/>
        <v>8019</v>
      </c>
      <c r="L218" s="372">
        <f t="shared" si="33"/>
        <v>2242</v>
      </c>
      <c r="M218" s="372">
        <f t="shared" si="33"/>
        <v>42289</v>
      </c>
      <c r="N218" s="372">
        <f t="shared" si="33"/>
        <v>29139</v>
      </c>
      <c r="O218" s="372">
        <f t="shared" si="33"/>
        <v>5304</v>
      </c>
      <c r="P218" s="372">
        <f t="shared" si="33"/>
        <v>0</v>
      </c>
      <c r="Q218" s="372">
        <f t="shared" si="33"/>
        <v>298224</v>
      </c>
      <c r="R218" s="372">
        <f t="shared" si="33"/>
        <v>0</v>
      </c>
      <c r="S218" s="372">
        <f t="shared" si="33"/>
        <v>2172</v>
      </c>
      <c r="T218" s="372">
        <f t="shared" si="33"/>
        <v>10270</v>
      </c>
      <c r="U218" s="372">
        <f t="shared" si="33"/>
        <v>200</v>
      </c>
      <c r="V218" s="372">
        <f t="shared" si="33"/>
        <v>490</v>
      </c>
      <c r="W218" s="372">
        <f t="shared" si="33"/>
        <v>0</v>
      </c>
      <c r="X218" s="372">
        <f t="shared" si="33"/>
        <v>0</v>
      </c>
      <c r="Y218" s="372">
        <f t="shared" si="33"/>
        <v>0</v>
      </c>
      <c r="Z218" s="372">
        <f t="shared" si="33"/>
        <v>0</v>
      </c>
      <c r="AA218" s="329">
        <f t="shared" si="33"/>
        <v>0</v>
      </c>
      <c r="AB218" s="372">
        <f t="shared" si="33"/>
        <v>0</v>
      </c>
      <c r="AC218" s="372">
        <f t="shared" si="33"/>
        <v>0</v>
      </c>
      <c r="AD218" s="372">
        <f t="shared" si="33"/>
        <v>0</v>
      </c>
      <c r="AE218" s="372">
        <f t="shared" si="33"/>
        <v>0</v>
      </c>
      <c r="AF218" s="372">
        <f t="shared" si="33"/>
        <v>78295</v>
      </c>
      <c r="AG218" s="372">
        <f t="shared" si="33"/>
        <v>0</v>
      </c>
      <c r="AH218" s="372">
        <f t="shared" si="33"/>
        <v>0</v>
      </c>
      <c r="AI218" s="372">
        <f t="shared" si="33"/>
        <v>9420</v>
      </c>
      <c r="AJ218" s="373">
        <f t="shared" si="33"/>
        <v>32436</v>
      </c>
      <c r="AK218" s="366">
        <f>SUM(C218:AJ218)</f>
        <v>555073</v>
      </c>
      <c r="AL218" s="103"/>
      <c r="AO218" s="153"/>
    </row>
    <row r="219" spans="1:41" ht="12.7" customHeight="1" x14ac:dyDescent="0.25">
      <c r="A219" s="73"/>
      <c r="B219" s="73"/>
      <c r="C219" s="256"/>
      <c r="D219" s="256"/>
      <c r="E219" s="256"/>
      <c r="F219" s="256"/>
      <c r="G219" s="256"/>
      <c r="H219" s="256"/>
      <c r="I219" s="256"/>
      <c r="J219" s="256"/>
      <c r="K219" s="256"/>
      <c r="L219" s="256"/>
      <c r="M219" s="256"/>
      <c r="N219" s="256"/>
      <c r="O219" s="256"/>
      <c r="P219" s="256"/>
      <c r="Q219" s="256"/>
      <c r="R219" s="256"/>
      <c r="S219" s="256"/>
      <c r="T219" s="256"/>
      <c r="U219" s="256"/>
      <c r="V219" s="256"/>
      <c r="W219" s="256"/>
      <c r="X219" s="256"/>
      <c r="Y219" s="256"/>
      <c r="Z219" s="256"/>
      <c r="AA219" s="256"/>
      <c r="AB219" s="256"/>
      <c r="AC219" s="256"/>
      <c r="AD219" s="256"/>
      <c r="AE219" s="256"/>
      <c r="AF219" s="256"/>
      <c r="AG219" s="256"/>
      <c r="AH219" s="256"/>
      <c r="AI219" s="256"/>
      <c r="AJ219" s="256"/>
      <c r="AK219" s="256"/>
      <c r="AL219" s="151"/>
      <c r="AM219" s="153"/>
      <c r="AN219" s="153"/>
      <c r="AO219" s="153"/>
    </row>
    <row r="220" spans="1:41" ht="14.25" customHeight="1" x14ac:dyDescent="0.25">
      <c r="A220" s="73" t="s">
        <v>353</v>
      </c>
      <c r="B220" s="73"/>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6"/>
      <c r="AB220" s="256"/>
      <c r="AC220" s="256"/>
      <c r="AD220" s="256"/>
      <c r="AE220" s="256"/>
      <c r="AF220" s="256"/>
      <c r="AG220" s="256"/>
      <c r="AH220" s="256"/>
      <c r="AI220" s="256"/>
      <c r="AJ220" s="256"/>
      <c r="AK220" s="278"/>
      <c r="AL220" s="151"/>
      <c r="AM220" s="153"/>
      <c r="AN220" s="153"/>
      <c r="AO220" s="153"/>
    </row>
    <row r="221" spans="1:41" ht="14.25" customHeight="1" x14ac:dyDescent="0.25">
      <c r="A221" s="73" t="s">
        <v>354</v>
      </c>
      <c r="B221" s="73"/>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c r="AI221" s="151"/>
      <c r="AJ221" s="151"/>
      <c r="AK221" s="151"/>
      <c r="AL221" s="151"/>
      <c r="AM221" s="153"/>
      <c r="AN221" s="153"/>
      <c r="AO221" s="153"/>
    </row>
    <row r="222" spans="1:41" ht="20.7" x14ac:dyDescent="0.25">
      <c r="A222" s="181"/>
      <c r="B222" s="73"/>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53"/>
      <c r="AN222" s="153"/>
      <c r="AO222" s="153"/>
    </row>
    <row r="223" spans="1:41" x14ac:dyDescent="0.25">
      <c r="A223" s="80"/>
      <c r="B223" s="73"/>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c r="AI223" s="151"/>
      <c r="AJ223" s="151"/>
      <c r="AK223" s="151"/>
      <c r="AL223" s="151"/>
      <c r="AM223" s="153"/>
      <c r="AN223" s="153"/>
      <c r="AO223" s="153"/>
    </row>
  </sheetData>
  <sheetProtection formatCells="0" formatColumns="0" formatRows="0"/>
  <customSheetViews>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8">
    <mergeCell ref="A205:B205"/>
    <mergeCell ref="A166:B166"/>
    <mergeCell ref="A188:B188"/>
    <mergeCell ref="A142:B142"/>
    <mergeCell ref="A17:B17"/>
    <mergeCell ref="A29:B29"/>
    <mergeCell ref="A37:B37"/>
    <mergeCell ref="A132:B132"/>
    <mergeCell ref="A11:B11"/>
    <mergeCell ref="A140:B140"/>
    <mergeCell ref="A164:B164"/>
    <mergeCell ref="A105:B105"/>
    <mergeCell ref="A130:B130"/>
    <mergeCell ref="A134:B134"/>
    <mergeCell ref="A48:B48"/>
    <mergeCell ref="A60:B60"/>
    <mergeCell ref="A82:B82"/>
    <mergeCell ref="A96:B96"/>
  </mergeCells>
  <phoneticPr fontId="0" type="noConversion"/>
  <pageMargins left="0.19685039370078741" right="0.19685039370078741" top="0.19685039370078741" bottom="0.39370078740157483" header="0.51181102362204722" footer="0.11811023622047245"/>
  <pageSetup paperSize="8" scale="76" fitToHeight="0" orientation="landscape" r:id="rId3"/>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6"/>
  <sheetViews>
    <sheetView showGridLines="0" showZeros="0" zoomScale="75" zoomScaleNormal="75" zoomScaleSheetLayoutView="21" workbookViewId="0">
      <pane xSplit="5" ySplit="3" topLeftCell="F64" activePane="bottomRight" state="frozen"/>
      <selection activeCell="C218" sqref="C218"/>
      <selection pane="topRight" activeCell="C218" sqref="C218"/>
      <selection pane="bottomLeft" activeCell="C218" sqref="C218"/>
      <selection pane="bottomRight" activeCell="F23" sqref="F23"/>
    </sheetView>
  </sheetViews>
  <sheetFormatPr defaultColWidth="9.109375" defaultRowHeight="10.65" x14ac:dyDescent="0.2"/>
  <cols>
    <col min="1" max="1" width="1.44140625" style="10" customWidth="1"/>
    <col min="2" max="2" width="75.6640625" style="10" bestFit="1" customWidth="1"/>
    <col min="3" max="3" width="1.44140625" style="10" customWidth="1"/>
    <col min="4" max="4" width="5.5546875" style="139" bestFit="1" customWidth="1"/>
    <col min="5" max="5" width="1.44140625" style="10" customWidth="1"/>
    <col min="6" max="6" width="13.6640625" style="10" customWidth="1"/>
    <col min="7" max="7" width="1.44140625" style="10" customWidth="1"/>
    <col min="8" max="8" width="13.6640625" style="10" customWidth="1"/>
    <col min="9" max="9" width="1.44140625" style="10" customWidth="1"/>
    <col min="10" max="16384" width="9.109375" style="10"/>
  </cols>
  <sheetData>
    <row r="1" spans="1:12" s="105" customFormat="1" ht="18" customHeight="1" x14ac:dyDescent="0.2">
      <c r="A1" s="104"/>
      <c r="B1" s="409" t="str">
        <f>"Balansstandenoverzicht gemeente "&amp;+'4.Informatie'!C5&amp;" ("&amp;'4.Informatie'!C6&amp;"): "&amp;"jaar "&amp;'4.Informatie'!C7</f>
        <v>Balansstandenoverzicht gemeente Dordrecht (0505): jaar 2015</v>
      </c>
      <c r="C1" s="409"/>
      <c r="D1" s="409"/>
      <c r="E1" s="409"/>
      <c r="F1" s="409"/>
      <c r="G1" s="409"/>
      <c r="H1" s="409"/>
      <c r="I1" s="409"/>
    </row>
    <row r="2" spans="1:12" s="108" customFormat="1" ht="18" customHeight="1" x14ac:dyDescent="0.2">
      <c r="A2" s="106"/>
      <c r="B2" s="180" t="s">
        <v>334</v>
      </c>
      <c r="C2" s="106"/>
      <c r="D2" s="107"/>
      <c r="E2" s="107"/>
      <c r="F2" s="107"/>
    </row>
    <row r="3" spans="1:12" ht="12.7" customHeight="1" x14ac:dyDescent="0.2">
      <c r="A3" s="109"/>
      <c r="B3" s="109"/>
      <c r="C3" s="110"/>
      <c r="D3" s="111" t="s">
        <v>332</v>
      </c>
      <c r="E3" s="112"/>
      <c r="F3" s="113">
        <v>42005</v>
      </c>
      <c r="G3" s="36"/>
      <c r="H3" s="113" t="s">
        <v>399</v>
      </c>
      <c r="I3" s="114"/>
    </row>
    <row r="4" spans="1:12" ht="12.7" customHeight="1" x14ac:dyDescent="0.25">
      <c r="A4" s="45"/>
      <c r="B4" s="47" t="s">
        <v>333</v>
      </c>
      <c r="C4" s="45"/>
      <c r="D4" s="45"/>
      <c r="E4" s="115"/>
      <c r="F4" s="44"/>
      <c r="G4" s="116"/>
      <c r="H4" s="44"/>
      <c r="I4" s="116"/>
    </row>
    <row r="5" spans="1:12" ht="19.600000000000001" customHeight="1" x14ac:dyDescent="0.25">
      <c r="A5" s="109"/>
      <c r="B5" s="117" t="s">
        <v>335</v>
      </c>
      <c r="C5" s="118"/>
      <c r="D5" s="119"/>
      <c r="E5" s="120"/>
      <c r="F5" s="121"/>
      <c r="G5" s="122"/>
      <c r="H5" s="121"/>
      <c r="I5" s="122"/>
    </row>
    <row r="6" spans="1:12" ht="19.600000000000001" customHeight="1" x14ac:dyDescent="0.2">
      <c r="A6" s="109"/>
      <c r="B6" s="156" t="s">
        <v>371</v>
      </c>
      <c r="C6" s="157"/>
      <c r="D6" s="119"/>
      <c r="E6" s="158"/>
      <c r="F6" s="121"/>
      <c r="G6" s="122"/>
      <c r="H6" s="121"/>
      <c r="I6" s="122"/>
    </row>
    <row r="7" spans="1:12" ht="12.55" x14ac:dyDescent="0.2">
      <c r="A7" s="109"/>
      <c r="B7" s="22" t="s">
        <v>372</v>
      </c>
      <c r="C7" s="124"/>
      <c r="D7" s="125" t="s">
        <v>223</v>
      </c>
      <c r="E7" s="126"/>
      <c r="F7" s="340"/>
      <c r="G7" s="341"/>
      <c r="H7" s="340"/>
      <c r="I7" s="122"/>
      <c r="L7" s="159"/>
    </row>
    <row r="8" spans="1:12" ht="12.55" x14ac:dyDescent="0.2">
      <c r="A8" s="109"/>
      <c r="B8" s="22" t="s">
        <v>373</v>
      </c>
      <c r="C8" s="124"/>
      <c r="D8" s="125" t="s">
        <v>225</v>
      </c>
      <c r="E8" s="126"/>
      <c r="F8" s="340"/>
      <c r="G8" s="341"/>
      <c r="H8" s="340"/>
      <c r="I8" s="122"/>
    </row>
    <row r="9" spans="1:12" ht="19.600000000000001" customHeight="1" x14ac:dyDescent="0.2">
      <c r="A9" s="109"/>
      <c r="B9" s="123" t="s">
        <v>374</v>
      </c>
      <c r="C9" s="124"/>
      <c r="D9" s="125"/>
      <c r="E9" s="126"/>
      <c r="F9" s="342"/>
      <c r="G9" s="341"/>
      <c r="H9" s="342"/>
      <c r="I9" s="122"/>
    </row>
    <row r="10" spans="1:12" ht="12.55" x14ac:dyDescent="0.2">
      <c r="A10" s="109"/>
      <c r="B10" s="127" t="s">
        <v>375</v>
      </c>
      <c r="C10" s="124"/>
      <c r="D10" s="125" t="s">
        <v>227</v>
      </c>
      <c r="E10" s="126"/>
      <c r="F10" s="340"/>
      <c r="G10" s="341"/>
      <c r="H10" s="340"/>
      <c r="I10" s="122"/>
    </row>
    <row r="11" spans="1:12" ht="12.55" x14ac:dyDescent="0.2">
      <c r="A11" s="109"/>
      <c r="B11" s="127" t="s">
        <v>376</v>
      </c>
      <c r="C11" s="124"/>
      <c r="D11" s="125" t="s">
        <v>229</v>
      </c>
      <c r="E11" s="126"/>
      <c r="F11" s="340"/>
      <c r="G11" s="341"/>
      <c r="H11" s="340"/>
      <c r="I11" s="122"/>
    </row>
    <row r="12" spans="1:12" ht="12.55" x14ac:dyDescent="0.2">
      <c r="A12" s="109"/>
      <c r="B12" s="127" t="s">
        <v>377</v>
      </c>
      <c r="C12" s="124"/>
      <c r="D12" s="125" t="s">
        <v>231</v>
      </c>
      <c r="E12" s="126"/>
      <c r="F12" s="340"/>
      <c r="G12" s="341"/>
      <c r="H12" s="340"/>
      <c r="I12" s="122"/>
    </row>
    <row r="13" spans="1:12" ht="12.55" x14ac:dyDescent="0.2">
      <c r="A13" s="109"/>
      <c r="B13" s="127" t="s">
        <v>378</v>
      </c>
      <c r="C13" s="124"/>
      <c r="D13" s="125" t="s">
        <v>233</v>
      </c>
      <c r="E13" s="126"/>
      <c r="F13" s="340"/>
      <c r="G13" s="341"/>
      <c r="H13" s="340"/>
      <c r="I13" s="122"/>
    </row>
    <row r="14" spans="1:12" ht="12.55" x14ac:dyDescent="0.2">
      <c r="A14" s="109"/>
      <c r="B14" s="127" t="s">
        <v>379</v>
      </c>
      <c r="C14" s="124"/>
      <c r="D14" s="125" t="s">
        <v>235</v>
      </c>
      <c r="E14" s="126"/>
      <c r="F14" s="340"/>
      <c r="G14" s="341"/>
      <c r="H14" s="340"/>
      <c r="I14" s="122"/>
    </row>
    <row r="15" spans="1:12" ht="12.55" x14ac:dyDescent="0.2">
      <c r="A15" s="109"/>
      <c r="B15" s="127" t="s">
        <v>380</v>
      </c>
      <c r="C15" s="124"/>
      <c r="D15" s="125" t="s">
        <v>237</v>
      </c>
      <c r="E15" s="126"/>
      <c r="F15" s="340"/>
      <c r="G15" s="341"/>
      <c r="H15" s="340"/>
      <c r="I15" s="122"/>
    </row>
    <row r="16" spans="1:12" ht="12.55" x14ac:dyDescent="0.2">
      <c r="A16" s="109"/>
      <c r="B16" s="127" t="s">
        <v>381</v>
      </c>
      <c r="C16" s="124"/>
      <c r="D16" s="125" t="s">
        <v>239</v>
      </c>
      <c r="E16" s="126"/>
      <c r="F16" s="340"/>
      <c r="G16" s="341"/>
      <c r="H16" s="340"/>
      <c r="I16" s="122"/>
    </row>
    <row r="17" spans="1:13" ht="19.600000000000001" customHeight="1" x14ac:dyDescent="0.2">
      <c r="A17" s="109"/>
      <c r="B17" s="123" t="s">
        <v>382</v>
      </c>
      <c r="C17" s="124"/>
      <c r="D17" s="125"/>
      <c r="E17" s="126"/>
      <c r="F17" s="342"/>
      <c r="G17" s="341"/>
      <c r="H17" s="342"/>
      <c r="I17" s="122"/>
    </row>
    <row r="18" spans="1:13" ht="12.55" x14ac:dyDescent="0.2">
      <c r="A18" s="109"/>
      <c r="B18" s="127" t="s">
        <v>336</v>
      </c>
      <c r="C18" s="124"/>
      <c r="D18" s="125" t="s">
        <v>241</v>
      </c>
      <c r="E18" s="126"/>
      <c r="F18" s="340"/>
      <c r="G18" s="341"/>
      <c r="H18" s="340"/>
      <c r="I18" s="122"/>
    </row>
    <row r="19" spans="1:13" ht="12.55" x14ac:dyDescent="0.2">
      <c r="A19" s="109"/>
      <c r="B19" s="127" t="s">
        <v>337</v>
      </c>
      <c r="C19" s="124"/>
      <c r="D19" s="125" t="s">
        <v>243</v>
      </c>
      <c r="E19" s="126"/>
      <c r="F19" s="340"/>
      <c r="G19" s="341"/>
      <c r="H19" s="340"/>
      <c r="I19" s="122"/>
    </row>
    <row r="20" spans="1:13" ht="12.55" x14ac:dyDescent="0.2">
      <c r="A20" s="109"/>
      <c r="B20" s="127" t="s">
        <v>338</v>
      </c>
      <c r="C20" s="124"/>
      <c r="D20" s="125" t="s">
        <v>245</v>
      </c>
      <c r="E20" s="126"/>
      <c r="F20" s="340"/>
      <c r="G20" s="341"/>
      <c r="H20" s="340"/>
      <c r="I20" s="122"/>
    </row>
    <row r="21" spans="1:13" ht="12.55" x14ac:dyDescent="0.2">
      <c r="A21" s="109"/>
      <c r="B21" s="127" t="s">
        <v>339</v>
      </c>
      <c r="C21" s="124"/>
      <c r="D21" s="125" t="s">
        <v>247</v>
      </c>
      <c r="E21" s="126"/>
      <c r="F21" s="340"/>
      <c r="G21" s="341"/>
      <c r="H21" s="340"/>
      <c r="I21" s="122"/>
      <c r="M21" s="46"/>
    </row>
    <row r="22" spans="1:13" ht="12.55" x14ac:dyDescent="0.2">
      <c r="A22" s="109"/>
      <c r="B22" s="127" t="s">
        <v>340</v>
      </c>
      <c r="C22" s="124"/>
      <c r="D22" s="125" t="s">
        <v>249</v>
      </c>
      <c r="E22" s="126"/>
      <c r="F22" s="340"/>
      <c r="G22" s="341"/>
      <c r="H22" s="340"/>
      <c r="I22" s="122"/>
    </row>
    <row r="23" spans="1:13" ht="12.55" x14ac:dyDescent="0.2">
      <c r="A23" s="109"/>
      <c r="B23" s="127" t="s">
        <v>341</v>
      </c>
      <c r="C23" s="124"/>
      <c r="D23" s="125" t="s">
        <v>251</v>
      </c>
      <c r="E23" s="126"/>
      <c r="F23" s="340"/>
      <c r="G23" s="341"/>
      <c r="H23" s="340"/>
      <c r="I23" s="122"/>
    </row>
    <row r="24" spans="1:13" ht="12.55" x14ac:dyDescent="0.2">
      <c r="A24" s="109"/>
      <c r="B24" s="127" t="s">
        <v>576</v>
      </c>
      <c r="C24" s="124"/>
      <c r="D24" s="125" t="s">
        <v>498</v>
      </c>
      <c r="E24" s="126"/>
      <c r="F24" s="340"/>
      <c r="G24" s="341"/>
      <c r="H24" s="340"/>
      <c r="I24" s="122"/>
    </row>
    <row r="25" spans="1:13" ht="12.55" x14ac:dyDescent="0.2">
      <c r="A25" s="109"/>
      <c r="B25" s="127" t="s">
        <v>342</v>
      </c>
      <c r="C25" s="124"/>
      <c r="D25" s="125" t="s">
        <v>499</v>
      </c>
      <c r="E25" s="126"/>
      <c r="F25" s="340"/>
      <c r="G25" s="341"/>
      <c r="H25" s="340"/>
      <c r="I25" s="122"/>
    </row>
    <row r="26" spans="1:13" ht="12.55" x14ac:dyDescent="0.2">
      <c r="A26" s="109"/>
      <c r="B26" s="205" t="s">
        <v>634</v>
      </c>
      <c r="C26" s="124"/>
      <c r="D26" s="125" t="s">
        <v>500</v>
      </c>
      <c r="E26" s="126"/>
      <c r="F26" s="340"/>
      <c r="G26" s="341"/>
      <c r="H26" s="340"/>
      <c r="I26" s="122"/>
    </row>
    <row r="27" spans="1:13" ht="12.55" x14ac:dyDescent="0.2">
      <c r="A27" s="109"/>
      <c r="B27" s="205" t="s">
        <v>635</v>
      </c>
      <c r="C27" s="124"/>
      <c r="D27" s="125" t="s">
        <v>501</v>
      </c>
      <c r="E27" s="126"/>
      <c r="F27" s="340"/>
      <c r="G27" s="341"/>
      <c r="H27" s="340"/>
      <c r="I27" s="122"/>
    </row>
    <row r="28" spans="1:13" ht="12.55" x14ac:dyDescent="0.2">
      <c r="A28" s="109"/>
      <c r="B28" s="205" t="s">
        <v>636</v>
      </c>
      <c r="C28" s="124"/>
      <c r="D28" s="125" t="s">
        <v>502</v>
      </c>
      <c r="E28" s="126"/>
      <c r="F28" s="340"/>
      <c r="G28" s="341"/>
      <c r="H28" s="340"/>
      <c r="I28" s="122"/>
    </row>
    <row r="29" spans="1:13" ht="12.55" x14ac:dyDescent="0.2">
      <c r="A29" s="109"/>
      <c r="B29" s="127" t="s">
        <v>383</v>
      </c>
      <c r="C29" s="124"/>
      <c r="D29" s="125" t="s">
        <v>254</v>
      </c>
      <c r="E29" s="126"/>
      <c r="F29" s="340"/>
      <c r="G29" s="341"/>
      <c r="H29" s="340"/>
      <c r="I29" s="122"/>
    </row>
    <row r="30" spans="1:13" ht="19.600000000000001" customHeight="1" x14ac:dyDescent="0.25">
      <c r="A30" s="109"/>
      <c r="B30" s="129" t="s">
        <v>257</v>
      </c>
      <c r="C30" s="124"/>
      <c r="D30" s="130"/>
      <c r="E30" s="126"/>
      <c r="F30" s="343"/>
      <c r="G30" s="341"/>
      <c r="H30" s="343"/>
      <c r="I30" s="122"/>
    </row>
    <row r="31" spans="1:13" ht="19.600000000000001" customHeight="1" x14ac:dyDescent="0.2">
      <c r="A31" s="109"/>
      <c r="B31" s="137" t="s">
        <v>384</v>
      </c>
      <c r="C31" s="124"/>
      <c r="D31" s="130"/>
      <c r="E31" s="126"/>
      <c r="F31" s="343"/>
      <c r="G31" s="341"/>
      <c r="H31" s="343"/>
      <c r="I31" s="122"/>
    </row>
    <row r="32" spans="1:13" ht="12.55" x14ac:dyDescent="0.2">
      <c r="A32" s="109"/>
      <c r="B32" s="127" t="s">
        <v>385</v>
      </c>
      <c r="C32" s="124"/>
      <c r="D32" s="125" t="s">
        <v>258</v>
      </c>
      <c r="E32" s="126"/>
      <c r="F32" s="340"/>
      <c r="G32" s="341"/>
      <c r="H32" s="340"/>
      <c r="I32" s="122"/>
    </row>
    <row r="33" spans="1:9" ht="12.55" x14ac:dyDescent="0.2">
      <c r="A33" s="109"/>
      <c r="B33" s="127" t="s">
        <v>386</v>
      </c>
      <c r="C33" s="124"/>
      <c r="D33" s="125" t="s">
        <v>260</v>
      </c>
      <c r="E33" s="126"/>
      <c r="F33" s="340"/>
      <c r="G33" s="341"/>
      <c r="H33" s="340"/>
      <c r="I33" s="122"/>
    </row>
    <row r="34" spans="1:9" ht="12.55" x14ac:dyDescent="0.2">
      <c r="A34" s="109"/>
      <c r="B34" s="127" t="s">
        <v>387</v>
      </c>
      <c r="C34" s="124"/>
      <c r="D34" s="125" t="s">
        <v>262</v>
      </c>
      <c r="E34" s="126"/>
      <c r="F34" s="340"/>
      <c r="G34" s="341"/>
      <c r="H34" s="340"/>
      <c r="I34" s="122"/>
    </row>
    <row r="35" spans="1:9" ht="12.55" x14ac:dyDescent="0.2">
      <c r="A35" s="109"/>
      <c r="B35" s="127" t="s">
        <v>388</v>
      </c>
      <c r="C35" s="124"/>
      <c r="D35" s="125" t="s">
        <v>264</v>
      </c>
      <c r="E35" s="126"/>
      <c r="F35" s="340"/>
      <c r="G35" s="341"/>
      <c r="H35" s="340"/>
      <c r="I35" s="122"/>
    </row>
    <row r="36" spans="1:9" ht="12.55" x14ac:dyDescent="0.2">
      <c r="A36" s="109"/>
      <c r="B36" s="127" t="s">
        <v>389</v>
      </c>
      <c r="C36" s="124"/>
      <c r="D36" s="125" t="s">
        <v>266</v>
      </c>
      <c r="E36" s="126"/>
      <c r="F36" s="340"/>
      <c r="G36" s="341"/>
      <c r="H36" s="340"/>
      <c r="I36" s="122"/>
    </row>
    <row r="37" spans="1:9" ht="19.600000000000001" customHeight="1" x14ac:dyDescent="0.2">
      <c r="A37" s="109"/>
      <c r="B37" s="123" t="s">
        <v>343</v>
      </c>
      <c r="C37" s="124"/>
      <c r="D37" s="130"/>
      <c r="E37" s="126"/>
      <c r="F37" s="343"/>
      <c r="G37" s="341"/>
      <c r="H37" s="343"/>
      <c r="I37" s="122"/>
    </row>
    <row r="38" spans="1:9" ht="12.55" x14ac:dyDescent="0.2">
      <c r="A38" s="109"/>
      <c r="B38" s="127" t="s">
        <v>344</v>
      </c>
      <c r="C38" s="124"/>
      <c r="D38" s="125" t="s">
        <v>271</v>
      </c>
      <c r="E38" s="126"/>
      <c r="F38" s="340"/>
      <c r="G38" s="341"/>
      <c r="H38" s="340"/>
      <c r="I38" s="122"/>
    </row>
    <row r="39" spans="1:9" ht="12.55" x14ac:dyDescent="0.2">
      <c r="A39" s="109"/>
      <c r="B39" s="215" t="s">
        <v>577</v>
      </c>
      <c r="C39" s="124"/>
      <c r="D39" s="125" t="s">
        <v>503</v>
      </c>
      <c r="E39" s="126"/>
      <c r="F39" s="340"/>
      <c r="G39" s="341"/>
      <c r="H39" s="340"/>
      <c r="I39" s="122"/>
    </row>
    <row r="40" spans="1:9" ht="12.55" x14ac:dyDescent="0.2">
      <c r="A40" s="109"/>
      <c r="B40" s="127" t="s">
        <v>537</v>
      </c>
      <c r="C40" s="124"/>
      <c r="D40" s="125" t="s">
        <v>504</v>
      </c>
      <c r="E40" s="126"/>
      <c r="F40" s="340"/>
      <c r="G40" s="341"/>
      <c r="H40" s="340"/>
      <c r="I40" s="122"/>
    </row>
    <row r="41" spans="1:9" ht="12.55" x14ac:dyDescent="0.2">
      <c r="A41" s="109"/>
      <c r="B41" s="127" t="s">
        <v>538</v>
      </c>
      <c r="C41" s="124"/>
      <c r="D41" s="125" t="s">
        <v>506</v>
      </c>
      <c r="E41" s="126"/>
      <c r="F41" s="340"/>
      <c r="G41" s="341"/>
      <c r="H41" s="340"/>
      <c r="I41" s="122"/>
    </row>
    <row r="42" spans="1:9" ht="12.55" x14ac:dyDescent="0.2">
      <c r="A42" s="109"/>
      <c r="B42" s="127" t="s">
        <v>539</v>
      </c>
      <c r="C42" s="124"/>
      <c r="D42" s="125" t="s">
        <v>508</v>
      </c>
      <c r="E42" s="126"/>
      <c r="F42" s="340"/>
      <c r="G42" s="341"/>
      <c r="H42" s="340"/>
      <c r="I42" s="122"/>
    </row>
    <row r="43" spans="1:9" ht="12.55" x14ac:dyDescent="0.2">
      <c r="A43" s="109"/>
      <c r="B43" s="127" t="s">
        <v>345</v>
      </c>
      <c r="C43" s="124"/>
      <c r="D43" s="125" t="s">
        <v>273</v>
      </c>
      <c r="E43" s="126"/>
      <c r="F43" s="340"/>
      <c r="G43" s="341"/>
      <c r="H43" s="340"/>
      <c r="I43" s="122"/>
    </row>
    <row r="44" spans="1:9" ht="13.15" x14ac:dyDescent="0.25">
      <c r="A44" s="109"/>
      <c r="B44" s="205" t="s">
        <v>585</v>
      </c>
      <c r="C44" s="124"/>
      <c r="D44" s="125" t="s">
        <v>510</v>
      </c>
      <c r="E44" s="126"/>
      <c r="F44" s="340"/>
      <c r="G44" s="341"/>
      <c r="H44" s="340"/>
      <c r="I44" s="122"/>
    </row>
    <row r="45" spans="1:9" ht="12.55" x14ac:dyDescent="0.2">
      <c r="A45" s="109"/>
      <c r="B45" s="205" t="s">
        <v>586</v>
      </c>
      <c r="C45" s="124"/>
      <c r="D45" s="125" t="s">
        <v>511</v>
      </c>
      <c r="E45" s="126"/>
      <c r="F45" s="340"/>
      <c r="G45" s="341"/>
      <c r="H45" s="340"/>
      <c r="I45" s="122"/>
    </row>
    <row r="46" spans="1:9" ht="12.55" x14ac:dyDescent="0.2">
      <c r="A46" s="109"/>
      <c r="B46" s="215" t="s">
        <v>587</v>
      </c>
      <c r="C46" s="124"/>
      <c r="D46" s="125" t="s">
        <v>512</v>
      </c>
      <c r="E46" s="126"/>
      <c r="F46" s="340"/>
      <c r="G46" s="341"/>
      <c r="H46" s="340"/>
      <c r="I46" s="122"/>
    </row>
    <row r="47" spans="1:9" ht="12.55" x14ac:dyDescent="0.2">
      <c r="A47" s="109"/>
      <c r="B47" s="127"/>
      <c r="C47" s="122"/>
      <c r="D47" s="125"/>
      <c r="E47" s="122"/>
      <c r="F47" s="342"/>
      <c r="G47" s="341"/>
      <c r="H47" s="342"/>
      <c r="I47" s="122"/>
    </row>
    <row r="48" spans="1:9" ht="12.55" x14ac:dyDescent="0.2">
      <c r="A48" s="109"/>
      <c r="B48" s="213" t="s">
        <v>454</v>
      </c>
      <c r="C48" s="124"/>
      <c r="D48" s="125" t="s">
        <v>275</v>
      </c>
      <c r="E48" s="126"/>
      <c r="F48" s="340"/>
      <c r="G48" s="341"/>
      <c r="H48" s="340"/>
      <c r="I48" s="122"/>
    </row>
    <row r="49" spans="1:9" ht="19.600000000000001" customHeight="1" x14ac:dyDescent="0.2">
      <c r="A49" s="109"/>
      <c r="B49" s="123" t="s">
        <v>276</v>
      </c>
      <c r="C49" s="122"/>
      <c r="D49" s="125"/>
      <c r="E49" s="122"/>
      <c r="F49" s="341"/>
      <c r="G49" s="341"/>
      <c r="H49" s="341"/>
      <c r="I49" s="122"/>
    </row>
    <row r="50" spans="1:9" ht="12.55" x14ac:dyDescent="0.2">
      <c r="A50" s="109"/>
      <c r="B50" s="213" t="s">
        <v>540</v>
      </c>
      <c r="C50" s="124"/>
      <c r="D50" s="214" t="s">
        <v>513</v>
      </c>
      <c r="E50" s="126"/>
      <c r="F50" s="340"/>
      <c r="G50" s="341"/>
      <c r="H50" s="340"/>
      <c r="I50" s="122"/>
    </row>
    <row r="51" spans="1:9" ht="12.55" x14ac:dyDescent="0.2">
      <c r="A51" s="109"/>
      <c r="B51" s="213" t="s">
        <v>541</v>
      </c>
      <c r="C51" s="124"/>
      <c r="D51" s="214" t="s">
        <v>514</v>
      </c>
      <c r="E51" s="126"/>
      <c r="F51" s="340"/>
      <c r="G51" s="341"/>
      <c r="H51" s="340"/>
      <c r="I51" s="122"/>
    </row>
    <row r="52" spans="1:9" ht="12.55" x14ac:dyDescent="0.2">
      <c r="A52" s="109"/>
      <c r="B52" s="213" t="s">
        <v>559</v>
      </c>
      <c r="C52" s="124"/>
      <c r="D52" s="214" t="s">
        <v>515</v>
      </c>
      <c r="E52" s="126"/>
      <c r="F52" s="340"/>
      <c r="G52" s="341"/>
      <c r="H52" s="340"/>
      <c r="I52" s="122"/>
    </row>
    <row r="53" spans="1:9" ht="12.55" x14ac:dyDescent="0.2">
      <c r="A53" s="109"/>
      <c r="B53" s="207" t="s">
        <v>542</v>
      </c>
      <c r="C53" s="124"/>
      <c r="D53" s="214" t="s">
        <v>516</v>
      </c>
      <c r="E53" s="126"/>
      <c r="F53" s="340"/>
      <c r="G53" s="341"/>
      <c r="H53" s="340"/>
      <c r="I53" s="122"/>
    </row>
    <row r="54" spans="1:9" s="46" customFormat="1" x14ac:dyDescent="0.2">
      <c r="A54" s="132"/>
      <c r="B54" s="133"/>
      <c r="C54" s="122"/>
      <c r="D54" s="119"/>
      <c r="E54" s="122"/>
      <c r="F54" s="341"/>
      <c r="G54" s="341"/>
      <c r="H54" s="341"/>
      <c r="I54" s="122"/>
    </row>
    <row r="55" spans="1:9" ht="13.15" x14ac:dyDescent="0.25">
      <c r="A55" s="45"/>
      <c r="B55" s="47" t="s">
        <v>346</v>
      </c>
      <c r="C55" s="45"/>
      <c r="D55" s="45"/>
      <c r="E55" s="115"/>
      <c r="F55" s="344"/>
      <c r="G55" s="345"/>
      <c r="H55" s="344"/>
      <c r="I55" s="116"/>
    </row>
    <row r="56" spans="1:9" ht="19.600000000000001" customHeight="1" x14ac:dyDescent="0.25">
      <c r="A56" s="134"/>
      <c r="B56" s="135" t="s">
        <v>278</v>
      </c>
      <c r="C56" s="122"/>
      <c r="D56" s="119"/>
      <c r="E56" s="136"/>
      <c r="F56" s="346"/>
      <c r="G56" s="341"/>
      <c r="H56" s="346"/>
      <c r="I56" s="122"/>
    </row>
    <row r="57" spans="1:9" ht="19.600000000000001" customHeight="1" x14ac:dyDescent="0.2">
      <c r="A57" s="134"/>
      <c r="B57" s="160" t="s">
        <v>390</v>
      </c>
      <c r="C57" s="122"/>
      <c r="D57" s="119"/>
      <c r="E57" s="136"/>
      <c r="F57" s="346"/>
      <c r="G57" s="341"/>
      <c r="H57" s="346"/>
      <c r="I57" s="122"/>
    </row>
    <row r="58" spans="1:9" ht="12.55" x14ac:dyDescent="0.2">
      <c r="A58" s="134"/>
      <c r="B58" s="127" t="s">
        <v>391</v>
      </c>
      <c r="C58" s="122"/>
      <c r="D58" s="125" t="s">
        <v>279</v>
      </c>
      <c r="E58" s="122"/>
      <c r="F58" s="340"/>
      <c r="G58" s="341"/>
      <c r="H58" s="340"/>
      <c r="I58" s="122"/>
    </row>
    <row r="59" spans="1:9" ht="12.55" x14ac:dyDescent="0.2">
      <c r="A59" s="134"/>
      <c r="B59" s="215" t="s">
        <v>543</v>
      </c>
      <c r="C59" s="122"/>
      <c r="D59" s="125" t="s">
        <v>281</v>
      </c>
      <c r="E59" s="122"/>
      <c r="F59" s="340"/>
      <c r="G59" s="341"/>
      <c r="H59" s="340"/>
      <c r="I59" s="122"/>
    </row>
    <row r="60" spans="1:9" ht="12.55" x14ac:dyDescent="0.2">
      <c r="A60" s="134"/>
      <c r="B60" s="127" t="s">
        <v>393</v>
      </c>
      <c r="C60" s="122"/>
      <c r="D60" s="125" t="s">
        <v>282</v>
      </c>
      <c r="E60" s="122"/>
      <c r="F60" s="340"/>
      <c r="G60" s="341"/>
      <c r="H60" s="340"/>
      <c r="I60" s="122"/>
    </row>
    <row r="61" spans="1:9" ht="12.55" x14ac:dyDescent="0.2">
      <c r="A61" s="134"/>
      <c r="B61" s="215" t="s">
        <v>544</v>
      </c>
      <c r="C61" s="122"/>
      <c r="D61" s="214" t="s">
        <v>518</v>
      </c>
      <c r="E61" s="122"/>
      <c r="F61" s="340"/>
      <c r="G61" s="341"/>
      <c r="H61" s="340"/>
      <c r="I61" s="122"/>
    </row>
    <row r="62" spans="1:9" ht="12.55" x14ac:dyDescent="0.2">
      <c r="A62" s="134"/>
      <c r="B62" s="127"/>
      <c r="C62" s="122"/>
      <c r="D62" s="125"/>
      <c r="E62" s="122"/>
      <c r="F62" s="342"/>
      <c r="G62" s="341"/>
      <c r="H62" s="342"/>
      <c r="I62" s="122"/>
    </row>
    <row r="63" spans="1:9" ht="12.55" x14ac:dyDescent="0.2">
      <c r="A63" s="134"/>
      <c r="B63" s="131" t="s">
        <v>285</v>
      </c>
      <c r="C63" s="122"/>
      <c r="D63" s="125" t="s">
        <v>284</v>
      </c>
      <c r="E63" s="122"/>
      <c r="F63" s="340"/>
      <c r="G63" s="341"/>
      <c r="H63" s="340"/>
      <c r="I63" s="122"/>
    </row>
    <row r="64" spans="1:9" ht="19.600000000000001" customHeight="1" x14ac:dyDescent="0.2">
      <c r="A64" s="134"/>
      <c r="B64" s="137" t="s">
        <v>347</v>
      </c>
      <c r="C64" s="122"/>
      <c r="D64" s="125"/>
      <c r="E64" s="122"/>
      <c r="F64" s="341"/>
      <c r="G64" s="341"/>
      <c r="H64" s="341"/>
      <c r="I64" s="122"/>
    </row>
    <row r="65" spans="1:12" ht="12.55" x14ac:dyDescent="0.2">
      <c r="A65" s="134"/>
      <c r="B65" s="127" t="s">
        <v>348</v>
      </c>
      <c r="C65" s="122"/>
      <c r="D65" s="125" t="s">
        <v>286</v>
      </c>
      <c r="E65" s="122"/>
      <c r="F65" s="340"/>
      <c r="G65" s="341"/>
      <c r="H65" s="340"/>
      <c r="I65" s="122"/>
    </row>
    <row r="66" spans="1:12" ht="12.55" x14ac:dyDescent="0.2">
      <c r="A66" s="134"/>
      <c r="B66" s="127" t="s">
        <v>362</v>
      </c>
      <c r="C66" s="122"/>
      <c r="D66" s="125" t="s">
        <v>288</v>
      </c>
      <c r="E66" s="122"/>
      <c r="F66" s="340"/>
      <c r="G66" s="341"/>
      <c r="H66" s="340"/>
      <c r="I66" s="122"/>
    </row>
    <row r="67" spans="1:12" ht="12.55" x14ac:dyDescent="0.2">
      <c r="A67" s="134"/>
      <c r="B67" s="127" t="s">
        <v>363</v>
      </c>
      <c r="C67" s="122"/>
      <c r="D67" s="125" t="s">
        <v>290</v>
      </c>
      <c r="E67" s="122"/>
      <c r="F67" s="340"/>
      <c r="G67" s="341"/>
      <c r="H67" s="340"/>
      <c r="I67" s="122"/>
    </row>
    <row r="68" spans="1:12" ht="12.55" x14ac:dyDescent="0.2">
      <c r="A68" s="134"/>
      <c r="B68" s="127" t="s">
        <v>364</v>
      </c>
      <c r="C68" s="122"/>
      <c r="D68" s="125" t="s">
        <v>292</v>
      </c>
      <c r="E68" s="122"/>
      <c r="F68" s="340"/>
      <c r="G68" s="341"/>
      <c r="H68" s="340"/>
      <c r="I68" s="122"/>
    </row>
    <row r="69" spans="1:12" ht="12.55" x14ac:dyDescent="0.2">
      <c r="A69" s="134"/>
      <c r="B69" s="127" t="s">
        <v>578</v>
      </c>
      <c r="C69" s="122"/>
      <c r="D69" s="125" t="s">
        <v>519</v>
      </c>
      <c r="E69" s="122"/>
      <c r="F69" s="340"/>
      <c r="G69" s="341"/>
      <c r="H69" s="340"/>
      <c r="I69" s="122"/>
    </row>
    <row r="70" spans="1:12" ht="12.55" x14ac:dyDescent="0.2">
      <c r="A70" s="134"/>
      <c r="B70" s="127" t="s">
        <v>349</v>
      </c>
      <c r="C70" s="122"/>
      <c r="D70" s="125" t="s">
        <v>520</v>
      </c>
      <c r="E70" s="122"/>
      <c r="F70" s="340"/>
      <c r="G70" s="341"/>
      <c r="H70" s="340"/>
      <c r="I70" s="122"/>
    </row>
    <row r="71" spans="1:12" ht="12.55" x14ac:dyDescent="0.2">
      <c r="A71" s="134"/>
      <c r="B71" s="127" t="s">
        <v>427</v>
      </c>
      <c r="C71" s="122"/>
      <c r="D71" s="125" t="s">
        <v>295</v>
      </c>
      <c r="E71" s="122"/>
      <c r="F71" s="340"/>
      <c r="G71" s="341"/>
      <c r="H71" s="340"/>
      <c r="I71" s="122"/>
    </row>
    <row r="72" spans="1:12" ht="12.55" x14ac:dyDescent="0.2">
      <c r="A72" s="134"/>
      <c r="B72" s="127" t="s">
        <v>350</v>
      </c>
      <c r="C72" s="122"/>
      <c r="D72" s="125" t="s">
        <v>296</v>
      </c>
      <c r="E72" s="122"/>
      <c r="F72" s="340"/>
      <c r="G72" s="341"/>
      <c r="H72" s="340"/>
      <c r="I72" s="122"/>
    </row>
    <row r="73" spans="1:12" ht="12.55" x14ac:dyDescent="0.2">
      <c r="A73" s="134"/>
      <c r="B73" s="127" t="s">
        <v>299</v>
      </c>
      <c r="C73" s="122"/>
      <c r="D73" s="125" t="s">
        <v>298</v>
      </c>
      <c r="E73" s="122"/>
      <c r="F73" s="340"/>
      <c r="G73" s="341"/>
      <c r="H73" s="340"/>
      <c r="I73" s="122"/>
    </row>
    <row r="74" spans="1:12" ht="19.600000000000001" customHeight="1" x14ac:dyDescent="0.25">
      <c r="A74" s="134"/>
      <c r="B74" s="129" t="s">
        <v>301</v>
      </c>
      <c r="C74" s="122"/>
      <c r="D74" s="138"/>
      <c r="E74" s="122"/>
      <c r="F74" s="341"/>
      <c r="G74" s="341"/>
      <c r="H74" s="341"/>
      <c r="I74" s="122"/>
      <c r="J74" s="161"/>
      <c r="K74" s="161"/>
      <c r="L74" s="161"/>
    </row>
    <row r="75" spans="1:12" ht="19.600000000000001" customHeight="1" x14ac:dyDescent="0.2">
      <c r="A75" s="134"/>
      <c r="B75" s="137" t="s">
        <v>351</v>
      </c>
      <c r="C75" s="122"/>
      <c r="D75" s="138"/>
      <c r="E75" s="122"/>
      <c r="F75" s="341"/>
      <c r="G75" s="341"/>
      <c r="H75" s="341"/>
      <c r="I75" s="122"/>
      <c r="J75" s="161"/>
      <c r="K75" s="161"/>
      <c r="L75" s="161"/>
    </row>
    <row r="76" spans="1:12" ht="12.55" x14ac:dyDescent="0.2">
      <c r="A76" s="134"/>
      <c r="B76" s="127" t="s">
        <v>579</v>
      </c>
      <c r="C76" s="122"/>
      <c r="D76" s="125" t="s">
        <v>521</v>
      </c>
      <c r="E76" s="122"/>
      <c r="F76" s="340"/>
      <c r="G76" s="341"/>
      <c r="H76" s="340"/>
      <c r="I76" s="122"/>
    </row>
    <row r="77" spans="1:12" ht="12.55" x14ac:dyDescent="0.2">
      <c r="A77" s="134"/>
      <c r="B77" s="127" t="s">
        <v>545</v>
      </c>
      <c r="C77" s="122"/>
      <c r="D77" s="125" t="s">
        <v>522</v>
      </c>
      <c r="E77" s="122"/>
      <c r="F77" s="340"/>
      <c r="G77" s="341"/>
      <c r="H77" s="340"/>
      <c r="I77" s="122"/>
    </row>
    <row r="78" spans="1:12" ht="12.55" x14ac:dyDescent="0.2">
      <c r="A78" s="134"/>
      <c r="B78" s="205" t="s">
        <v>455</v>
      </c>
      <c r="C78" s="122"/>
      <c r="D78" s="125" t="s">
        <v>302</v>
      </c>
      <c r="E78" s="122"/>
      <c r="F78" s="340"/>
      <c r="G78" s="341"/>
      <c r="H78" s="340"/>
      <c r="I78" s="122"/>
    </row>
    <row r="79" spans="1:12" ht="12.55" x14ac:dyDescent="0.2">
      <c r="A79" s="134"/>
      <c r="B79" s="127" t="s">
        <v>352</v>
      </c>
      <c r="C79" s="122"/>
      <c r="D79" s="125" t="s">
        <v>303</v>
      </c>
      <c r="E79" s="122"/>
      <c r="F79" s="340"/>
      <c r="G79" s="341"/>
      <c r="H79" s="340"/>
      <c r="I79" s="122"/>
    </row>
    <row r="80" spans="1:12" ht="19.600000000000001" customHeight="1" x14ac:dyDescent="0.2">
      <c r="A80" s="134"/>
      <c r="B80" s="123" t="s">
        <v>306</v>
      </c>
      <c r="C80" s="122"/>
      <c r="D80" s="125"/>
      <c r="E80" s="122"/>
      <c r="F80" s="341"/>
      <c r="G80" s="341"/>
      <c r="H80" s="341"/>
      <c r="I80" s="122"/>
    </row>
    <row r="81" spans="1:12" ht="12.55" x14ac:dyDescent="0.2">
      <c r="A81" s="134"/>
      <c r="B81" s="127" t="s">
        <v>546</v>
      </c>
      <c r="C81" s="122"/>
      <c r="D81" s="214" t="s">
        <v>524</v>
      </c>
      <c r="E81" s="122"/>
      <c r="F81" s="340"/>
      <c r="G81" s="341"/>
      <c r="H81" s="340"/>
      <c r="I81" s="122"/>
    </row>
    <row r="82" spans="1:12" ht="12.55" x14ac:dyDescent="0.2">
      <c r="A82" s="134"/>
      <c r="B82" s="215" t="s">
        <v>547</v>
      </c>
      <c r="C82" s="122"/>
      <c r="D82" s="214" t="s">
        <v>525</v>
      </c>
      <c r="E82" s="122"/>
      <c r="F82" s="340"/>
      <c r="G82" s="341"/>
      <c r="H82" s="340"/>
      <c r="I82" s="122"/>
    </row>
    <row r="83" spans="1:12" ht="12.55" x14ac:dyDescent="0.2">
      <c r="A83" s="134"/>
      <c r="B83" s="215" t="s">
        <v>550</v>
      </c>
      <c r="C83" s="122"/>
      <c r="D83" s="214" t="s">
        <v>526</v>
      </c>
      <c r="E83" s="122"/>
      <c r="F83" s="340"/>
      <c r="G83" s="341"/>
      <c r="H83" s="340"/>
      <c r="I83" s="122"/>
    </row>
    <row r="84" spans="1:12" ht="12.55" x14ac:dyDescent="0.2">
      <c r="A84" s="134"/>
      <c r="B84" s="207" t="s">
        <v>551</v>
      </c>
      <c r="C84" s="122"/>
      <c r="D84" s="214" t="s">
        <v>527</v>
      </c>
      <c r="E84" s="122"/>
      <c r="F84" s="340"/>
      <c r="G84" s="341"/>
      <c r="H84" s="340"/>
      <c r="I84" s="122"/>
    </row>
    <row r="85" spans="1:12" s="46" customFormat="1" ht="11.3" customHeight="1" x14ac:dyDescent="0.2">
      <c r="A85" s="132"/>
      <c r="B85" s="133"/>
      <c r="C85" s="122"/>
      <c r="D85" s="119"/>
      <c r="E85" s="122"/>
      <c r="F85" s="341"/>
      <c r="G85" s="341"/>
      <c r="H85" s="341"/>
      <c r="I85" s="122"/>
    </row>
    <row r="86" spans="1:12" ht="19.600000000000001" customHeight="1" thickBot="1" x14ac:dyDescent="0.25">
      <c r="A86" s="162"/>
      <c r="B86" s="163" t="s">
        <v>394</v>
      </c>
      <c r="C86" s="164"/>
      <c r="D86" s="165"/>
      <c r="E86" s="166"/>
      <c r="F86" s="347"/>
      <c r="G86" s="348"/>
      <c r="H86" s="347"/>
      <c r="I86" s="167"/>
    </row>
    <row r="87" spans="1:12" ht="12.55" x14ac:dyDescent="0.2">
      <c r="A87" s="109"/>
      <c r="B87" s="168" t="s">
        <v>395</v>
      </c>
      <c r="C87" s="124"/>
      <c r="D87" s="125" t="s">
        <v>396</v>
      </c>
      <c r="E87" s="126"/>
      <c r="F87" s="349">
        <f>SUM(F7:F8,F10:F16,F18:F29,F32:F36,F38:F46,F48,F50:F53,)</f>
        <v>0</v>
      </c>
      <c r="G87" s="341"/>
      <c r="H87" s="349">
        <f>SUM(H7:H8,H10:H16,H18:H29,H32:H36,H38:H46,H48,H50:H53,)</f>
        <v>0</v>
      </c>
      <c r="I87" s="122"/>
      <c r="L87" s="159"/>
    </row>
    <row r="88" spans="1:12" ht="13.15" thickBot="1" x14ac:dyDescent="0.25">
      <c r="A88" s="162"/>
      <c r="B88" s="169" t="s">
        <v>397</v>
      </c>
      <c r="C88" s="167"/>
      <c r="D88" s="170" t="s">
        <v>398</v>
      </c>
      <c r="E88" s="171"/>
      <c r="F88" s="350">
        <f>SUM(F58:F61,F63,F65:F73,F76:F79,F81:F84,)</f>
        <v>0</v>
      </c>
      <c r="G88" s="351"/>
      <c r="H88" s="350">
        <f>SUM(H58:H61,H63,H65:H73,H76:H79,H81:H84,)</f>
        <v>0</v>
      </c>
      <c r="I88" s="167"/>
    </row>
    <row r="89" spans="1:12" ht="12.55" x14ac:dyDescent="0.2">
      <c r="C89" s="124"/>
      <c r="D89" s="125"/>
      <c r="E89" s="126"/>
      <c r="F89" s="172"/>
      <c r="G89" s="128"/>
      <c r="H89" s="172"/>
      <c r="I89" s="122"/>
    </row>
    <row r="90" spans="1:12" ht="20.7" x14ac:dyDescent="0.2">
      <c r="B90" s="181"/>
      <c r="D90" s="10"/>
    </row>
    <row r="91" spans="1:12" x14ac:dyDescent="0.2">
      <c r="D91" s="10"/>
    </row>
    <row r="92" spans="1:12" x14ac:dyDescent="0.2">
      <c r="D92" s="10"/>
    </row>
    <row r="93" spans="1:12" x14ac:dyDescent="0.2">
      <c r="D93" s="10"/>
    </row>
    <row r="94" spans="1:12" x14ac:dyDescent="0.2">
      <c r="D94" s="10"/>
    </row>
    <row r="95" spans="1:12" x14ac:dyDescent="0.2">
      <c r="D95" s="10"/>
    </row>
    <row r="96" spans="1:12" x14ac:dyDescent="0.2">
      <c r="D96" s="10"/>
    </row>
  </sheetData>
  <sheetProtection formatCells="0" formatColumns="0" formatRows="0"/>
  <customSheetViews>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19685039370078741" right="0.19685039370078741" top="0.19685039370078741" bottom="0.39370078740157483" header="0.51181102362204722" footer="0.11811023622047245"/>
  <pageSetup paperSize="8" scale="95"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C37"/>
  <sheetViews>
    <sheetView showGridLines="0" zoomScaleNormal="100" workbookViewId="0"/>
  </sheetViews>
  <sheetFormatPr defaultRowHeight="12.55" x14ac:dyDescent="0.2"/>
  <cols>
    <col min="1" max="1" width="2.5546875" customWidth="1"/>
    <col min="2" max="2" width="3.33203125" style="21" customWidth="1"/>
    <col min="3" max="3" width="74.44140625" customWidth="1"/>
  </cols>
  <sheetData>
    <row r="1" spans="1:3" ht="13.15" x14ac:dyDescent="0.25">
      <c r="B1" s="410" t="str">
        <f>"Verklaring Iv3 bij begroting 2015, gemeente "&amp;'4.Informatie'!C5</f>
        <v>Verklaring Iv3 bij begroting 2015, gemeente Dordrecht</v>
      </c>
      <c r="C1" s="411" t="s">
        <v>425</v>
      </c>
    </row>
    <row r="2" spans="1:3" ht="13.15" x14ac:dyDescent="0.25">
      <c r="B2" s="188"/>
      <c r="C2" s="189"/>
    </row>
    <row r="3" spans="1:3" s="23" customFormat="1" ht="24.75" customHeight="1" x14ac:dyDescent="0.25">
      <c r="B3" s="190" t="s">
        <v>447</v>
      </c>
    </row>
    <row r="4" spans="1:3" ht="59.95" customHeight="1" x14ac:dyDescent="0.2">
      <c r="B4" s="412" t="s">
        <v>476</v>
      </c>
      <c r="C4" s="413"/>
    </row>
    <row r="7" spans="1:3" ht="25.55" customHeight="1" x14ac:dyDescent="0.2">
      <c r="B7" s="413" t="s">
        <v>410</v>
      </c>
      <c r="C7" s="413"/>
    </row>
    <row r="8" spans="1:3" x14ac:dyDescent="0.2">
      <c r="A8" s="140"/>
      <c r="B8"/>
    </row>
    <row r="9" spans="1:3" x14ac:dyDescent="0.2">
      <c r="B9" s="140" t="s">
        <v>36</v>
      </c>
      <c r="C9" s="175" t="s">
        <v>411</v>
      </c>
    </row>
    <row r="10" spans="1:3" x14ac:dyDescent="0.2">
      <c r="B10"/>
      <c r="C10" s="175" t="s">
        <v>412</v>
      </c>
    </row>
    <row r="11" spans="1:3" x14ac:dyDescent="0.2">
      <c r="B11" s="140" t="s">
        <v>36</v>
      </c>
      <c r="C11" t="s">
        <v>413</v>
      </c>
    </row>
    <row r="12" spans="1:3" x14ac:dyDescent="0.2">
      <c r="A12" s="141"/>
      <c r="B12"/>
      <c r="C12" t="s">
        <v>414</v>
      </c>
    </row>
    <row r="13" spans="1:3" x14ac:dyDescent="0.2">
      <c r="A13" s="141"/>
      <c r="B13"/>
      <c r="C13" s="22" t="s">
        <v>419</v>
      </c>
    </row>
    <row r="14" spans="1:3" x14ac:dyDescent="0.2">
      <c r="A14" s="141"/>
      <c r="B14"/>
      <c r="C14" t="s">
        <v>437</v>
      </c>
    </row>
    <row r="15" spans="1:3" x14ac:dyDescent="0.2">
      <c r="A15" s="141"/>
      <c r="B15"/>
      <c r="C15" t="s">
        <v>438</v>
      </c>
    </row>
    <row r="16" spans="1:3" x14ac:dyDescent="0.2">
      <c r="A16" s="141"/>
      <c r="B16"/>
      <c r="C16" s="186" t="s">
        <v>439</v>
      </c>
    </row>
    <row r="17" spans="1:3" x14ac:dyDescent="0.2">
      <c r="A17" s="141"/>
      <c r="B17"/>
      <c r="C17" t="s">
        <v>440</v>
      </c>
    </row>
    <row r="18" spans="1:3" x14ac:dyDescent="0.2">
      <c r="A18" s="141"/>
      <c r="B18"/>
      <c r="C18" t="s">
        <v>441</v>
      </c>
    </row>
    <row r="19" spans="1:3" x14ac:dyDescent="0.2">
      <c r="A19" s="141"/>
      <c r="B19"/>
      <c r="C19" t="s">
        <v>442</v>
      </c>
    </row>
    <row r="20" spans="1:3" x14ac:dyDescent="0.2">
      <c r="A20" s="141"/>
      <c r="B20"/>
      <c r="C20" s="22" t="s">
        <v>477</v>
      </c>
    </row>
    <row r="21" spans="1:3" x14ac:dyDescent="0.2">
      <c r="A21" s="141"/>
      <c r="B21"/>
      <c r="C21" s="22" t="s">
        <v>710</v>
      </c>
    </row>
    <row r="22" spans="1:3" x14ac:dyDescent="0.2">
      <c r="A22" s="141"/>
      <c r="B22"/>
      <c r="C22" s="22" t="s">
        <v>711</v>
      </c>
    </row>
    <row r="23" spans="1:3" x14ac:dyDescent="0.2">
      <c r="B23" s="140" t="s">
        <v>36</v>
      </c>
      <c r="C23" t="s">
        <v>415</v>
      </c>
    </row>
    <row r="24" spans="1:3" x14ac:dyDescent="0.2">
      <c r="B24"/>
      <c r="C24" t="s">
        <v>416</v>
      </c>
    </row>
    <row r="25" spans="1:3" x14ac:dyDescent="0.2">
      <c r="B25" s="140" t="s">
        <v>36</v>
      </c>
      <c r="C25" t="s">
        <v>417</v>
      </c>
    </row>
    <row r="26" spans="1:3" x14ac:dyDescent="0.2">
      <c r="B26"/>
      <c r="C26" t="s">
        <v>418</v>
      </c>
    </row>
    <row r="27" spans="1:3" x14ac:dyDescent="0.2">
      <c r="B27"/>
    </row>
    <row r="28" spans="1:3" x14ac:dyDescent="0.2">
      <c r="B28"/>
    </row>
    <row r="29" spans="1:3" x14ac:dyDescent="0.2">
      <c r="B29" t="s">
        <v>33</v>
      </c>
    </row>
    <row r="30" spans="1:3" x14ac:dyDescent="0.2">
      <c r="B30"/>
    </row>
    <row r="31" spans="1:3" x14ac:dyDescent="0.2">
      <c r="B31" t="s">
        <v>35</v>
      </c>
    </row>
    <row r="32" spans="1:3" x14ac:dyDescent="0.2">
      <c r="B32"/>
    </row>
    <row r="33" spans="2:2" x14ac:dyDescent="0.2">
      <c r="B33"/>
    </row>
    <row r="34" spans="2:2" x14ac:dyDescent="0.2">
      <c r="B34"/>
    </row>
    <row r="35" spans="2:2" x14ac:dyDescent="0.2">
      <c r="B35"/>
    </row>
    <row r="36" spans="2:2" x14ac:dyDescent="0.2">
      <c r="B36"/>
    </row>
    <row r="37" spans="2:2" ht="13.15" x14ac:dyDescent="0.25">
      <c r="B37" s="23"/>
    </row>
  </sheetData>
  <customSheetViews>
    <customSheetView guid="{7ECC52A5-9F01-4F0F-BE2E-EC1362700A49}" showPageBreaks="1" showGridLines="0" printArea="1" showRuler="0">
      <selection activeCell="B1" sqref="B1:C1"/>
      <pageMargins left="0.75" right="0.75" top="1" bottom="1" header="0.5" footer="0.5"/>
      <pageSetup paperSize="9" scale="97" orientation="portrait" r:id="rId1"/>
      <headerFooter alignWithMargins="0"/>
    </customSheetView>
    <customSheetView guid="{3CCC5398-1193-4024-ABCD-59977630A5BF}" showPageBreaks="1" showGridLines="0" printArea="1" showRuler="0">
      <selection activeCell="G20" sqref="G20"/>
      <pageMargins left="0.75" right="0.75" top="1" bottom="1" header="0.5" footer="0.5"/>
      <pageSetup paperSize="9" scale="97" orientation="portrait" r:id="rId2"/>
      <headerFooter alignWithMargins="0"/>
    </customSheetView>
  </customSheetViews>
  <mergeCells count="3">
    <mergeCell ref="B1:C1"/>
    <mergeCell ref="B4:C4"/>
    <mergeCell ref="B7:C7"/>
  </mergeCells>
  <phoneticPr fontId="0" type="noConversion"/>
  <pageMargins left="0.74803149606299213" right="0.74803149606299213" top="0.98425196850393704" bottom="0.98425196850393704" header="0.51181102362204722" footer="0.51181102362204722"/>
  <pageSetup paperSize="9" scale="97"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11</vt:i4>
      </vt:variant>
    </vt:vector>
  </HeadingPairs>
  <TitlesOfParts>
    <vt:vector size="19" baseType="lpstr">
      <vt:lpstr>1.Aanschrijfbrief</vt:lpstr>
      <vt:lpstr>2.Adressering</vt:lpstr>
      <vt:lpstr>3.Toelichting</vt:lpstr>
      <vt:lpstr>4.Informatie</vt:lpstr>
      <vt:lpstr>5.Verdelingsmatrix lasten</vt:lpstr>
      <vt:lpstr>6.Verdelingsmatrix baten</vt:lpstr>
      <vt:lpstr>7.Balansstanden</vt:lpstr>
      <vt:lpstr>8.Akkoordverklaring</vt:lpstr>
      <vt:lpstr>'8.Akkoordverklaring'!_ftnref1</vt:lpstr>
      <vt:lpstr>'8.Akkoordverklaring'!_ftnref2</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'5.Verdelingsmatrix lasten'!Print_Titles</vt:lpstr>
      <vt:lpstr>'6.Verdelingsmatrix baten'!Print_Titles</vt:lpstr>
    </vt:vector>
  </TitlesOfParts>
  <Company>Bureau Kredo - CBS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Dam, P van</cp:lastModifiedBy>
  <cp:lastPrinted>2015-04-13T12:37:11Z</cp:lastPrinted>
  <dcterms:created xsi:type="dcterms:W3CDTF">2003-06-19T13:24:40Z</dcterms:created>
  <dcterms:modified xsi:type="dcterms:W3CDTF">2015-04-16T11:51:27Z</dcterms:modified>
</cp:coreProperties>
</file>